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973272-C46D-4249-94B8-45A3E8C0D4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Лист1!$G$1:$G$277</definedName>
    <definedName name="_xlnm.Print_Area" localSheetId="0">Лист1!$A$1:$S$250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6" i="1" l="1"/>
  <c r="N236" i="1" s="1"/>
  <c r="O236" i="1" s="1"/>
  <c r="M222" i="1"/>
  <c r="M234" i="1"/>
  <c r="N234" i="1" s="1"/>
  <c r="O234" i="1" s="1"/>
  <c r="M70" i="1" l="1"/>
  <c r="N70" i="1" s="1"/>
  <c r="O70" i="1" s="1"/>
  <c r="M65" i="1"/>
  <c r="N65" i="1" s="1"/>
  <c r="O65" i="1" s="1"/>
  <c r="M61" i="1"/>
  <c r="N61" i="1" s="1"/>
  <c r="O61" i="1" s="1"/>
  <c r="M231" i="1"/>
  <c r="N231" i="1" s="1"/>
  <c r="O231" i="1" s="1"/>
  <c r="M229" i="1"/>
  <c r="N229" i="1" s="1"/>
  <c r="O229" i="1" s="1"/>
  <c r="M74" i="1"/>
  <c r="N222" i="1"/>
  <c r="O222" i="1" s="1"/>
  <c r="M226" i="1"/>
  <c r="N226" i="1" s="1"/>
  <c r="O226" i="1" s="1"/>
  <c r="M220" i="1"/>
  <c r="N220" i="1" s="1"/>
  <c r="O220" i="1" s="1"/>
  <c r="M214" i="1"/>
  <c r="M217" i="1"/>
  <c r="M211" i="1"/>
  <c r="M209" i="1"/>
  <c r="M205" i="1"/>
  <c r="M203" i="1"/>
  <c r="M199" i="1"/>
  <c r="M197" i="1"/>
  <c r="M195" i="1"/>
  <c r="M192" i="1"/>
  <c r="M188" i="1"/>
  <c r="M184" i="1"/>
  <c r="M182" i="1"/>
  <c r="M179" i="1"/>
  <c r="M175" i="1"/>
  <c r="M173" i="1"/>
  <c r="M169" i="1"/>
  <c r="M163" i="1"/>
  <c r="M166" i="1"/>
  <c r="M157" i="1"/>
  <c r="M160" i="1"/>
  <c r="M153" i="1"/>
  <c r="M150" i="1"/>
  <c r="M148" i="1"/>
  <c r="M145" i="1"/>
  <c r="M142" i="1"/>
  <c r="M139" i="1"/>
  <c r="M135" i="1"/>
  <c r="M131" i="1"/>
  <c r="M129" i="1"/>
  <c r="M125" i="1"/>
  <c r="M122" i="1"/>
  <c r="M119" i="1"/>
  <c r="M115" i="1"/>
  <c r="M113" i="1"/>
  <c r="M109" i="1"/>
  <c r="M107" i="1"/>
  <c r="M10" i="1"/>
  <c r="M104" i="1"/>
  <c r="M102" i="1"/>
  <c r="M100" i="1"/>
  <c r="M96" i="1"/>
  <c r="M94" i="1"/>
  <c r="M92" i="1"/>
  <c r="M89" i="1"/>
  <c r="M87" i="1"/>
  <c r="M85" i="1"/>
  <c r="M76" i="1"/>
  <c r="M81" i="1"/>
  <c r="M78" i="1"/>
  <c r="M56" i="1"/>
  <c r="M51" i="1"/>
  <c r="M45" i="1"/>
  <c r="M40" i="1"/>
  <c r="M34" i="1"/>
  <c r="N34" i="1" s="1"/>
  <c r="O34" i="1" s="1"/>
  <c r="M25" i="1"/>
  <c r="M20" i="1"/>
  <c r="N20" i="1" s="1"/>
  <c r="O20" i="1" s="1"/>
  <c r="M14" i="1"/>
  <c r="N14" i="1" s="1"/>
  <c r="O14" i="1" s="1"/>
  <c r="N217" i="1" l="1"/>
  <c r="O217" i="1" s="1"/>
  <c r="N214" i="1"/>
  <c r="O214" i="1" s="1"/>
  <c r="N211" i="1"/>
  <c r="O211" i="1" s="1"/>
  <c r="N56" i="1"/>
  <c r="O56" i="1" s="1"/>
  <c r="N209" i="1"/>
  <c r="O209" i="1" s="1"/>
  <c r="N205" i="1" l="1"/>
  <c r="O205" i="1" s="1"/>
  <c r="N203" i="1"/>
  <c r="O203" i="1" s="1"/>
  <c r="N166" i="1" l="1"/>
  <c r="O166" i="1" s="1"/>
  <c r="N197" i="1"/>
  <c r="O197" i="1" s="1"/>
  <c r="N51" i="1" l="1"/>
  <c r="O51" i="1" s="1"/>
  <c r="N45" i="1"/>
  <c r="O45" i="1" s="1"/>
  <c r="N199" i="1"/>
  <c r="O199" i="1" s="1"/>
  <c r="N195" i="1" l="1"/>
  <c r="O195" i="1" s="1"/>
  <c r="N192" i="1"/>
  <c r="O192" i="1" s="1"/>
  <c r="N188" i="1"/>
  <c r="O188" i="1" s="1"/>
  <c r="N184" i="1"/>
  <c r="O184" i="1" s="1"/>
  <c r="N182" i="1"/>
  <c r="O182" i="1" s="1"/>
  <c r="N179" i="1"/>
  <c r="O179" i="1" s="1"/>
  <c r="N175" i="1"/>
  <c r="O175" i="1" s="1"/>
  <c r="N173" i="1" l="1"/>
  <c r="O173" i="1" s="1"/>
  <c r="N169" i="1"/>
  <c r="O169" i="1" s="1"/>
  <c r="N163" i="1"/>
  <c r="O163" i="1" s="1"/>
  <c r="N160" i="1"/>
  <c r="O160" i="1" s="1"/>
  <c r="N157" i="1"/>
  <c r="O157" i="1" s="1"/>
  <c r="N153" i="1"/>
  <c r="O153" i="1" s="1"/>
  <c r="N150" i="1"/>
  <c r="O150" i="1" s="1"/>
  <c r="N148" i="1"/>
  <c r="O148" i="1" s="1"/>
  <c r="N145" i="1"/>
  <c r="O145" i="1" s="1"/>
  <c r="N142" i="1"/>
  <c r="O142" i="1" s="1"/>
  <c r="N139" i="1"/>
  <c r="O139" i="1" s="1"/>
  <c r="N135" i="1"/>
  <c r="O135" i="1" s="1"/>
  <c r="N131" i="1"/>
  <c r="O131" i="1" s="1"/>
  <c r="N129" i="1"/>
  <c r="O129" i="1" s="1"/>
  <c r="N125" i="1"/>
  <c r="O125" i="1" s="1"/>
  <c r="N122" i="1"/>
  <c r="O122" i="1" s="1"/>
  <c r="N119" i="1"/>
  <c r="O119" i="1" s="1"/>
  <c r="N115" i="1"/>
  <c r="O115" i="1" s="1"/>
  <c r="N113" i="1"/>
  <c r="O113" i="1" s="1"/>
  <c r="N107" i="1"/>
  <c r="O107" i="1" s="1"/>
  <c r="N10" i="1"/>
  <c r="O10" i="1" s="1"/>
  <c r="N104" i="1"/>
  <c r="O104" i="1" s="1"/>
  <c r="N102" i="1"/>
  <c r="O102" i="1" s="1"/>
  <c r="N100" i="1"/>
  <c r="O100" i="1" s="1"/>
  <c r="N96" i="1"/>
  <c r="O96" i="1" s="1"/>
  <c r="N94" i="1" l="1"/>
  <c r="O94" i="1" s="1"/>
  <c r="N92" i="1"/>
  <c r="O92" i="1" s="1"/>
  <c r="N89" i="1"/>
  <c r="O89" i="1" s="1"/>
  <c r="N87" i="1"/>
  <c r="O87" i="1" s="1"/>
  <c r="N85" i="1"/>
  <c r="O85" i="1" s="1"/>
  <c r="N81" i="1"/>
  <c r="O81" i="1" s="1"/>
  <c r="N78" i="1"/>
  <c r="O78" i="1" s="1"/>
  <c r="N76" i="1"/>
  <c r="O76" i="1" s="1"/>
  <c r="N74" i="1"/>
  <c r="O74" i="1" s="1"/>
  <c r="N40" i="1" l="1"/>
  <c r="O40" i="1" s="1"/>
  <c r="N25" i="1" l="1"/>
  <c r="O25" i="1" s="1"/>
  <c r="Q240" i="1" l="1"/>
  <c r="N109" i="1"/>
  <c r="O109" i="1" s="1"/>
  <c r="Q243" i="1" l="1"/>
  <c r="Q242" i="1"/>
  <c r="Q2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22" authorId="0" shapeId="0" xr:uid="{00000000-0006-0000-0000-000001000000}">
      <text/>
    </comment>
  </commentList>
</comments>
</file>

<file path=xl/sharedStrings.xml><?xml version="1.0" encoding="utf-8"?>
<sst xmlns="http://schemas.openxmlformats.org/spreadsheetml/2006/main" count="437" uniqueCount="406">
  <si>
    <t>Расчетная стоимость жилья</t>
  </si>
  <si>
    <t>данные паспорта гражданина Российской Федерации или свидетельства о рождении несовершеннолетнего, не достигшего 14 лет</t>
  </si>
  <si>
    <t>данные свидетельства о браке</t>
  </si>
  <si>
    <t>серия, номер</t>
  </si>
  <si>
    <t>кем, когда выдан</t>
  </si>
  <si>
    <t>кем, когда выдано</t>
  </si>
  <si>
    <t>1-ЛЖ№556372</t>
  </si>
  <si>
    <t>1-ЛЖ №536276</t>
  </si>
  <si>
    <t>Орган Управления записи и актов гражданского состояния Республики Тыва в г. Ак-Довураке от 16.10.2012</t>
  </si>
  <si>
    <t>№ п/п (молодые семьи)</t>
  </si>
  <si>
    <t>Дата подачи заявления о включении в список молодых семей-участников</t>
  </si>
  <si>
    <t>Количество членов семьи (человек)</t>
  </si>
  <si>
    <t>Данные о членах молодой семьи</t>
  </si>
  <si>
    <t>Фамилия имя отчество (последнее при наличии), степень родства</t>
  </si>
  <si>
    <t>Число, месяц, год рождения</t>
  </si>
  <si>
    <t>4</t>
  </si>
  <si>
    <t>2</t>
  </si>
  <si>
    <t>3</t>
  </si>
  <si>
    <t>размер общей площади жилого помещения на семью (кв.м.)</t>
  </si>
  <si>
    <t>Исполнитель</t>
  </si>
  <si>
    <t>М.П.</t>
  </si>
  <si>
    <t>Орган Управления записи актов гражданского состояния Республики Тыва (Агенства) в г. Ак-Довураке от 28.01.2019</t>
  </si>
  <si>
    <t>I-ЛЖ № 568021</t>
  </si>
  <si>
    <t>I-ЛЖ № 563594</t>
  </si>
  <si>
    <t>I-ЛЖ № 568045</t>
  </si>
  <si>
    <t>Орган ЗАГС Министерства юстиции Республики Тыва в г. Ак-Довураке от 31.01.2022г</t>
  </si>
  <si>
    <t>I-ЛЖ № 568046</t>
  </si>
  <si>
    <t xml:space="preserve">I-ЛЖ № 568106   </t>
  </si>
  <si>
    <t>Орган ЗАГС Министерства юстиции Республики Тыва в г.Кызыле и Кызылском районе от 11.02.2022г</t>
  </si>
  <si>
    <t>I-ЛЖ № 568412</t>
  </si>
  <si>
    <t xml:space="preserve">(расшифрофка подписи) </t>
  </si>
  <si>
    <t>I-ЛЖ №568052</t>
  </si>
  <si>
    <t>Орган ЗАГС Министерства юстиции Республики Тыва в г. Ак-Довураке от 21.02.2022</t>
  </si>
  <si>
    <t xml:space="preserve"> </t>
  </si>
  <si>
    <t>I-ЛЖ №536184</t>
  </si>
  <si>
    <t xml:space="preserve">Орган Управления ЗАГС РТ (Агенства) в г.Ак-Довурак Российской Федерации от 14.10.2011 </t>
  </si>
  <si>
    <t>I-ЛЖ №559539</t>
  </si>
  <si>
    <t xml:space="preserve">4 </t>
  </si>
  <si>
    <t xml:space="preserve">отдел ЗАГС Ленинского района г. Кемерово Кемеровской области </t>
  </si>
  <si>
    <t>Орган записи актов гражданского состоян6ия (ЗАГС) Ленинского района г Кемерово Кемеровской области от 23.11.2012</t>
  </si>
  <si>
    <t>I-ЛО № 874092</t>
  </si>
  <si>
    <t>I-ЛЖ № 568116</t>
  </si>
  <si>
    <t xml:space="preserve">Монгуш Руслан Ким-оолович </t>
  </si>
  <si>
    <t>Сарыглар Вадим Вячеславович - отец</t>
  </si>
  <si>
    <t>Сарыглар Оттук Вадимович - сын</t>
  </si>
  <si>
    <t xml:space="preserve">Сарыглар Надежда Вадимовна - дочь </t>
  </si>
  <si>
    <t xml:space="preserve">Сарыглар Шерчин Вадимович - сын </t>
  </si>
  <si>
    <t xml:space="preserve">Саая Солангы Викторовна - мать </t>
  </si>
  <si>
    <t xml:space="preserve">Монгуш Дарина Шериговна - дочь </t>
  </si>
  <si>
    <t xml:space="preserve">Монгуш Тензин Шериг-Оолович - сын </t>
  </si>
  <si>
    <t xml:space="preserve">Куулар Шенне Инвановна - мать </t>
  </si>
  <si>
    <t xml:space="preserve">Донгак Ариана Айдыновна - дочь </t>
  </si>
  <si>
    <t xml:space="preserve">Сечек Чинчи Борисовна - супруга </t>
  </si>
  <si>
    <t>Сечек Айдын Леонидович - супруг</t>
  </si>
  <si>
    <t>Сечек Буянак Айдынович - сын</t>
  </si>
  <si>
    <t xml:space="preserve">Сечек Аюш Айдынович - сын </t>
  </si>
  <si>
    <t>I-ЛЖ № 559197</t>
  </si>
  <si>
    <t xml:space="preserve">Сотпа Ангырмаа Чойган-ооловна - супруга </t>
  </si>
  <si>
    <t>Сотпа Айыран Александрович - супруг</t>
  </si>
  <si>
    <t xml:space="preserve">Сотпа Аделина Айырановна - дочь </t>
  </si>
  <si>
    <t xml:space="preserve">Сотпа Ася Айырановна - дочь </t>
  </si>
  <si>
    <t xml:space="preserve">Кужугет Дан-Хая Зафаровна - супруга </t>
  </si>
  <si>
    <t>Кужугет Айбек Семенович - супруг</t>
  </si>
  <si>
    <t>I-ЛЖ № 568102</t>
  </si>
  <si>
    <t>Орган ЗАГС Министерства юстиции РТ в г. Ак-Довураке от 19.08.2022г</t>
  </si>
  <si>
    <t xml:space="preserve">Кужугет Айлин Айбековна - дочь </t>
  </si>
  <si>
    <t xml:space="preserve">Санчыт Олчей Шолбановна - мать </t>
  </si>
  <si>
    <t>Монгуш Угулза Хулер-Давшовна - дочь</t>
  </si>
  <si>
    <t xml:space="preserve">Хертек Аюш Отукович - сын </t>
  </si>
  <si>
    <t xml:space="preserve">Ооржак Менги Мергенович - отец </t>
  </si>
  <si>
    <t xml:space="preserve">Ооржак Аялга Ахметовна - мать </t>
  </si>
  <si>
    <t>I-ЛЖ №563684</t>
  </si>
  <si>
    <t>Орган Управления записи актов гражданского состояния РТ (Агенства)в г.Ак-Довураке</t>
  </si>
  <si>
    <t xml:space="preserve">Ооржак Монгуней Менгиевна - дочь </t>
  </si>
  <si>
    <t>Ооржак Алмаз Менги оглу - сын</t>
  </si>
  <si>
    <t xml:space="preserve">Куулар Джулия Альяновна - мать </t>
  </si>
  <si>
    <t xml:space="preserve">Кужкгет Аяс Хуреш-оолович - отец </t>
  </si>
  <si>
    <t>I-ЛЖ № 558401</t>
  </si>
  <si>
    <t>Орган Управления записи актов гражданского состояния РТ (Агенства) в г. Ак-Довураке РФ от 09.11.2018</t>
  </si>
  <si>
    <t xml:space="preserve">Кужугет Дамырак Аясовна - дочь </t>
  </si>
  <si>
    <t xml:space="preserve">Кужугет Даяна Аясовна - дочь </t>
  </si>
  <si>
    <t xml:space="preserve">Кужугет Алекса Аясовна - дочь </t>
  </si>
  <si>
    <t xml:space="preserve">Кужугет Ася Аясловна - дочь </t>
  </si>
  <si>
    <t xml:space="preserve">Ооржак Аржаана Хереловна - мать </t>
  </si>
  <si>
    <t xml:space="preserve">Ооржак Андрей Роланович - отец </t>
  </si>
  <si>
    <t>Ооржак Салим Андреевич - сын</t>
  </si>
  <si>
    <t xml:space="preserve">Ооржак Тиана Андреевна - дочь </t>
  </si>
  <si>
    <t xml:space="preserve">Ооржак Влад Андреевич - сын </t>
  </si>
  <si>
    <t>I-ЛЖ № 541822</t>
  </si>
  <si>
    <t>Орган Управления записи актов гражданского состояния РТ (Агенства) в г. Ак-Довураке и РФ от 26.11.2013</t>
  </si>
  <si>
    <t>Монгуш Ария Радиковна - супруга</t>
  </si>
  <si>
    <t>Монгуш Ангыр Адар-оолович- супруг</t>
  </si>
  <si>
    <t>Монгуш Аржаан Ангырович - сын</t>
  </si>
  <si>
    <t>1-ЛЖ №565425</t>
  </si>
  <si>
    <t>Орган ЗАГС Министерства юстиции РТ в Барун-Хемчикском районе от 21.03.2022</t>
  </si>
  <si>
    <t xml:space="preserve">Сарыглар Айзаана Анатольевна - мать </t>
  </si>
  <si>
    <t xml:space="preserve">Монгуш Дамиран Дамьыловыч - сын  </t>
  </si>
  <si>
    <t>Хертек Менди Сергеевна - дочь</t>
  </si>
  <si>
    <t>Хертек Салим Сергеевич - сын</t>
  </si>
  <si>
    <t>Дамба Найдан Аянович - сын</t>
  </si>
  <si>
    <t>Дамба Аселия Аяновна - дочь</t>
  </si>
  <si>
    <t>Сарыглар Шолбан Сергеевич - супруг</t>
  </si>
  <si>
    <t>Сарыглар Эртине Шолбанович - сын</t>
  </si>
  <si>
    <t xml:space="preserve">Сарыглар Ольга Сергеевна - супруга </t>
  </si>
  <si>
    <t xml:space="preserve">Сапрыглар Дарима Шолбановна - дочь </t>
  </si>
  <si>
    <t>Хомушку Чаяна Владимировна -супруга</t>
  </si>
  <si>
    <t xml:space="preserve">Хертек Менги Сергеевич -супруг </t>
  </si>
  <si>
    <t xml:space="preserve">Хомушку Октаргай Владимирович - сын </t>
  </si>
  <si>
    <t xml:space="preserve">Хертек Ангелина Менгиевна - дочь </t>
  </si>
  <si>
    <t xml:space="preserve">Хертек Чаяалга Менгиевна - дочь </t>
  </si>
  <si>
    <t>Хертек Менди Менгиевна - дочь</t>
  </si>
  <si>
    <t>Хертек Симон Менгиевич - сын</t>
  </si>
  <si>
    <t>ХертекЧайынды Менгиевна - дочь</t>
  </si>
  <si>
    <t xml:space="preserve">Хертек Юлиан Менгиевич - сын </t>
  </si>
  <si>
    <t xml:space="preserve">Хертек Аржаана Артемевна - мать </t>
  </si>
  <si>
    <t>Монгуш Айдыс Элбекович - сын</t>
  </si>
  <si>
    <t xml:space="preserve">Монгуш Ариада Элбековна - дочь </t>
  </si>
  <si>
    <t xml:space="preserve">Монгуш Энерел Элбекович - сын </t>
  </si>
  <si>
    <t xml:space="preserve">Куулар Арслан Отукович - сын </t>
  </si>
  <si>
    <t>Херел Уран-Даш Урманович - супруг</t>
  </si>
  <si>
    <t xml:space="preserve">Херел  Сайзана Михайловна -супруга </t>
  </si>
  <si>
    <t>Херел Уран-Сай Уран-Дашовна - дочь</t>
  </si>
  <si>
    <t xml:space="preserve">Херел Сай-Уур Уран-Дашевич - сын </t>
  </si>
  <si>
    <t>Херел Айыс Уран-Дашович - сын</t>
  </si>
  <si>
    <t xml:space="preserve"> Орган Управления записи актов гражданского состояния Республики Тыва (Агенства) в Бай-Тайгинском районе от 13.08.2019г</t>
  </si>
  <si>
    <t>Сарыглар Айрана Анатольевна - мать</t>
  </si>
  <si>
    <t>Саыраглар Санчай Анчыгашович - сын</t>
  </si>
  <si>
    <t>Монгуш Аяс-оол Алексеевич -супруг</t>
  </si>
  <si>
    <t>Монгуш Аюна Сандан-ооловна -супруга</t>
  </si>
  <si>
    <t>Монгуш Алдын-Чечек Аяс-ооловна - дочь</t>
  </si>
  <si>
    <t>Монгуш Кан-Демир Аяс-оолович - сын</t>
  </si>
  <si>
    <t>I-ЛЖ № 559154</t>
  </si>
  <si>
    <t>Сарыглар Ай-Суу Вячеславовна - мать</t>
  </si>
  <si>
    <t>Сарыглар Дамба-Доржу Болатович -сын</t>
  </si>
  <si>
    <t>Шыдар Чойгана Аликовна - мать</t>
  </si>
  <si>
    <t>Шыдар Менги Аликовна -дочь</t>
  </si>
  <si>
    <t>Лопсан Аясмаа Сергеевна - мать</t>
  </si>
  <si>
    <t>Ооржак Начын Сыдымчыевич - сын</t>
  </si>
  <si>
    <t>Ооржак Шораана Эресовна - мать</t>
  </si>
  <si>
    <t>Оюн Сулдем Чингисович - сын</t>
  </si>
  <si>
    <t>Оюн Авырал Чингсович - сын</t>
  </si>
  <si>
    <t>Хурал-оол Айдыс Алексеевич - супруг</t>
  </si>
  <si>
    <t>Хурал-оол Айдынма Андреевна -супруга</t>
  </si>
  <si>
    <t>Хурал-оол Аюша Айдысовна - дочь</t>
  </si>
  <si>
    <t>Хурал-оол Найыр Айдысович - сын</t>
  </si>
  <si>
    <t>Сарыглар Инна Шолбановна - мать</t>
  </si>
  <si>
    <t xml:space="preserve">Монгуш Санчай Аянович - сын </t>
  </si>
  <si>
    <t>Сарыглар Карина Анчыевна - дочь</t>
  </si>
  <si>
    <t>Соржу Аяна Алексеевна - мать</t>
  </si>
  <si>
    <t>Соржу Эртине Алексеевич - сын</t>
  </si>
  <si>
    <t xml:space="preserve">Саая Азията Аяновна - мать </t>
  </si>
  <si>
    <t>Саая Алдар Сылдысович - сын</t>
  </si>
  <si>
    <t xml:space="preserve">Сваая Алина Сылдысловна - дочь </t>
  </si>
  <si>
    <t xml:space="preserve">Ооржак Аржаана Эрес-ооловна - мать </t>
  </si>
  <si>
    <t xml:space="preserve">Ооржак Яна Кежиковна - дочь </t>
  </si>
  <si>
    <t xml:space="preserve">Ооржак Адъя-ма Буяновна - супруга </t>
  </si>
  <si>
    <t xml:space="preserve">Ооржак Омак Викторович -супруг </t>
  </si>
  <si>
    <t>Ооржак Арслан Омакович - сын</t>
  </si>
  <si>
    <t>II-ЛО № 546588</t>
  </si>
  <si>
    <t>Ооржак Алия Омаковна - дочь</t>
  </si>
  <si>
    <t>Сарыглар Артыш Аясович - супруг</t>
  </si>
  <si>
    <t xml:space="preserve">Сарыглар Чодураа Михайловна - супруга </t>
  </si>
  <si>
    <t xml:space="preserve">Сарыглар Алиан Артышович - сын </t>
  </si>
  <si>
    <t>Орган ЗАГС Министретсва юстиции РТ в г. Ак-Довураке от 29.09.2022</t>
  </si>
  <si>
    <t>Орган ЗАГС Министерства юстиции РТ в г. Ак-Довураке и Барун-Хемчикском районе от 01.12.2023</t>
  </si>
  <si>
    <t>Орган Управления записи актов гражданского состояния РТ (Агенства) в г. Ак-Довураке РФ от 18.07.2019</t>
  </si>
  <si>
    <t xml:space="preserve">Кужугет Чочагай Антоновна - мать </t>
  </si>
  <si>
    <t>Донгак Адина Чаяновна - дочь</t>
  </si>
  <si>
    <t xml:space="preserve">Кужугет Ай-Кыс Чаяновна - дочь </t>
  </si>
  <si>
    <t xml:space="preserve">Агбаан Денис Владимирович - супруг </t>
  </si>
  <si>
    <t>Агбаан Саглай Аясовна - супруга</t>
  </si>
  <si>
    <t xml:space="preserve">Агбаан Валерия Денисовна - дочь </t>
  </si>
  <si>
    <t>II-ТО № 501168</t>
  </si>
  <si>
    <t>отдел ЗАГС администрации центрального района г.Барнаул Алтайского края Российской Федерации от 25.09.2014</t>
  </si>
  <si>
    <t>Каваа-Сарыг Алдынай Владимировна -супруга</t>
  </si>
  <si>
    <t>Каваа-Сарыг Алдын Евгеньевич -  супруг</t>
  </si>
  <si>
    <t>Каваа-Сарыг Сайын Алдынович - сын</t>
  </si>
  <si>
    <t xml:space="preserve">Каваа-Сарыг Айыс Алдынович - сын </t>
  </si>
  <si>
    <t xml:space="preserve">Дамба Сайсуу Сергеевна - супруга </t>
  </si>
  <si>
    <t xml:space="preserve">Дамба Айлин Аяновна - дочь </t>
  </si>
  <si>
    <t>Кужугет Анай-Хаак Альбертовна - супруга</t>
  </si>
  <si>
    <t>Кужугет Сергей Сергеевич - супруг</t>
  </si>
  <si>
    <t>Кужугет Шойгу Сергеевич - сын</t>
  </si>
  <si>
    <t>I-ЛЖ № 574206</t>
  </si>
  <si>
    <t>Орган ЗАГС Министерства юстиции РТ в г. Кызыдле и Кызылском районе от 29.06.2023</t>
  </si>
  <si>
    <t>Кужугет Аман Сергеевич - сын</t>
  </si>
  <si>
    <t xml:space="preserve">Куулар Азиза Павловна - мать </t>
  </si>
  <si>
    <t>Куулар Диана Найыровна - дочь</t>
  </si>
  <si>
    <t xml:space="preserve">Куулар Мамон Найырович - сын </t>
  </si>
  <si>
    <t>Ховалыг Агата Кузеловна - дочь</t>
  </si>
  <si>
    <t>Монге-Назын Даниэль Дуктуг-оолович - сын</t>
  </si>
  <si>
    <t>Монге-Назын Алексей Кузелович - сын</t>
  </si>
  <si>
    <t>Ооржак Алдын-Сай Тимуровна - супруга</t>
  </si>
  <si>
    <t>Ооржак Энерел Владимирович - супруг</t>
  </si>
  <si>
    <t>Ооржак Амина Энереловна - дочь</t>
  </si>
  <si>
    <t>Ооржак Далай Энерелович - сын</t>
  </si>
  <si>
    <t>Орган ЗАГС Министрества юстиции Республики Тыва в г. Ак-Довураке от 14.02.2022</t>
  </si>
  <si>
    <t>Монгуш Аян Алексеевич - супруг</t>
  </si>
  <si>
    <t>Монгуш Олча Орлановна - супруга</t>
  </si>
  <si>
    <t xml:space="preserve">Монгуш Асель Аяновна - дочь </t>
  </si>
  <si>
    <t xml:space="preserve">Куулар Людмила Ивановна - мать </t>
  </si>
  <si>
    <t>Соян Аделина Ай-Мергеновна - дочь</t>
  </si>
  <si>
    <t xml:space="preserve">Сарыглар Сюзана Сергековная - супруга  </t>
  </si>
  <si>
    <t>Сарыглар Ай-Хаан Мергенович -супруг</t>
  </si>
  <si>
    <t xml:space="preserve">Сарыглар Айлерия Ай-Хаановна - дочь  </t>
  </si>
  <si>
    <t>Орган ЗАГС Министрества юстиции Республики Тыва в г. Ак-Довураке от 26.08.2022</t>
  </si>
  <si>
    <t xml:space="preserve">Пуружен Айдыс Анатольевна - мать </t>
  </si>
  <si>
    <t>Ооржак Найдан Начынович - сын</t>
  </si>
  <si>
    <t xml:space="preserve">Ооржак Алиса Начыновна - дочь </t>
  </si>
  <si>
    <t>Донгак Аржаан Джамилевич - супруг</t>
  </si>
  <si>
    <t>Донгак Аратмаа Чойган-ооловна -супруга</t>
  </si>
  <si>
    <t xml:space="preserve">Орган ЗАГС Министерства юстиции Республики Тыва в г. Ак-Довураке от 10.11.2021 </t>
  </si>
  <si>
    <t>Донгак Ай-Хээ Аржаановна - дочь</t>
  </si>
  <si>
    <t>Ооржак Орлан Эресович - супруг</t>
  </si>
  <si>
    <t>Ноган-оол Саглай Буян кызы - супруга</t>
  </si>
  <si>
    <t>Ооржак Айрат Орланович - сын</t>
  </si>
  <si>
    <t>Орган Управления записи актов гражданского состояния Республики Тыва (Агентства) в Барун-Хемчикском районе от 20.05.2020</t>
  </si>
  <si>
    <t>Бовей Оттук Оскал-оолович - супруг</t>
  </si>
  <si>
    <t>Бовей Сайлык Сылдысовна - супруга</t>
  </si>
  <si>
    <t>Бовей Олчей Оттукович - сын</t>
  </si>
  <si>
    <t>Бовей Салгал Оттукович - сын</t>
  </si>
  <si>
    <t>Сержи Аялга Орлановна - мать</t>
  </si>
  <si>
    <t>Сержи Виорика Анчыевна - дочь</t>
  </si>
  <si>
    <t>Болат-оол Чаяан Валентинович -супруг</t>
  </si>
  <si>
    <t>Болат-оол Дан-Хаяа Артуровна -супруга</t>
  </si>
  <si>
    <t>Болат-оол Тэмуджин Чаяанович - сын</t>
  </si>
  <si>
    <t>Болат-оол Культегин Чаяанович - сын</t>
  </si>
  <si>
    <t>Орган Управления ЗАГС Республики Тыва (Агентства) в г.Ак-Довураке Российской Федерации от 23.02.2018</t>
  </si>
  <si>
    <t>Сарыглар  Чаян Мергенович - супруг</t>
  </si>
  <si>
    <t>Сарыглар Агата Чаяновна - дочь</t>
  </si>
  <si>
    <t>Сарыглар Шойгу Чаянович - сын</t>
  </si>
  <si>
    <t>Сарыглар Шончалай Орлановна - мать</t>
  </si>
  <si>
    <t>Ондар Лейла Уран-Хереловна - дочь</t>
  </si>
  <si>
    <t>Донгак Угулза Экер-ооловна - мать</t>
  </si>
  <si>
    <t>Донгак Олчей-Кежик Менгиевич - сын</t>
  </si>
  <si>
    <t>Ооржак Анжела Орлановна - мать</t>
  </si>
  <si>
    <t>Маадыр Алина Артышевна - дочь</t>
  </si>
  <si>
    <t>Хомушку Ай-Кыс Алимовна - мать</t>
  </si>
  <si>
    <t>Хомушку Найдан Айдысович - сын</t>
  </si>
  <si>
    <t>Чуле Ай-Кыс Омаковна - супруга</t>
  </si>
  <si>
    <t>Чуле Хулерти Экерович - сын</t>
  </si>
  <si>
    <t>Чуле Диана Экеровна - дочь</t>
  </si>
  <si>
    <t>Аймыр-оол Алена Дмитриевна - мать</t>
  </si>
  <si>
    <t>Аймыр-оол Сулдем Кан-Демирович - сын</t>
  </si>
  <si>
    <t xml:space="preserve">Монгуш Сай-Суу Монгун-ооловна - мать </t>
  </si>
  <si>
    <t xml:space="preserve">Ооржак Болат Хулерович - сын </t>
  </si>
  <si>
    <t xml:space="preserve">Ондар Милада Орлановна - супруга </t>
  </si>
  <si>
    <t xml:space="preserve">Ондар Шолбан Романович - супруг </t>
  </si>
  <si>
    <t>I-ЛЖ № 550147</t>
  </si>
  <si>
    <t>Орган Управления записи актов гражданского состояния РТ (Агенства) в Барун-Хемчикском районе РФ от 22.04.2016</t>
  </si>
  <si>
    <t xml:space="preserve">Ондар Сумбер Шолбанович - сын </t>
  </si>
  <si>
    <t xml:space="preserve">Ондар Суметей Шолбанович - сын </t>
  </si>
  <si>
    <t xml:space="preserve">Хомушку Аялга Александровна - мать </t>
  </si>
  <si>
    <t xml:space="preserve">Саая Алия Алашовна - дочь </t>
  </si>
  <si>
    <t xml:space="preserve">Ондар Чаяна Кудус-ооловна - супруга </t>
  </si>
  <si>
    <t xml:space="preserve">Ондар Айдаш Орланович - супруг </t>
  </si>
  <si>
    <t xml:space="preserve">Ондар Найдан Айдашович - сын </t>
  </si>
  <si>
    <t xml:space="preserve">Ондар Яна Айдашовна - дочь </t>
  </si>
  <si>
    <t>Ондар Янжимаа Айдашовна - дочь</t>
  </si>
  <si>
    <t>I-ЛЖ № 574988</t>
  </si>
  <si>
    <t>Орган ЗАГС Министерства юстиции Республики Тыва в г.Ак-Довураке и Барун-Хемчикском районе от 27.10.2023</t>
  </si>
  <si>
    <t xml:space="preserve">Куулар Алдын Артсаланович - супруг </t>
  </si>
  <si>
    <t xml:space="preserve">Куулар Чечена Александровна - супруга </t>
  </si>
  <si>
    <t>I-ЛЖ № 571698</t>
  </si>
  <si>
    <t>Орган ЗАГС Министерства юстиции Республики Тыва в г. Кызыле и Кызылском районе от 25.11.2022</t>
  </si>
  <si>
    <t xml:space="preserve">Куулар Оскар Алдынович - сын </t>
  </si>
  <si>
    <t xml:space="preserve">Саая Яна Альбертовна - супруга </t>
  </si>
  <si>
    <t>I-ЛЖ № 575878</t>
  </si>
  <si>
    <t>Орган ЗАГС Министерства юстиции Республики Тыва в г. Кызыле и Кызылском районе от 08.12.2023</t>
  </si>
  <si>
    <t xml:space="preserve">Саая Алдар Арбачайович - сын </t>
  </si>
  <si>
    <t xml:space="preserve">Саая Арбачай Содунамович - супруг </t>
  </si>
  <si>
    <t xml:space="preserve">Монгуш Руслана Орлановна - мать </t>
  </si>
  <si>
    <t xml:space="preserve">Монгуш Дарина Айырановна - дочь </t>
  </si>
  <si>
    <t xml:space="preserve">Хертек Айдана Айырановна - дочь </t>
  </si>
  <si>
    <t xml:space="preserve">Кужугет Диана Дорбет-ооловна - мать </t>
  </si>
  <si>
    <t xml:space="preserve">Ооржак Данияр Айдысович - сын </t>
  </si>
  <si>
    <t>Болат-оол Чаяан Валентинович, 89962630434</t>
  </si>
  <si>
    <t>Иргит Саяна Шомбуловна - мать</t>
  </si>
  <si>
    <t xml:space="preserve">Сарыглар Ринчен Ай-Херелович - сын </t>
  </si>
  <si>
    <t>Сарыглар Намзырай Ай-Херелович - сын</t>
  </si>
  <si>
    <t>Сарыглар Долгар Ай-Хереловна - дочь</t>
  </si>
  <si>
    <t>Кужугет Сайлана Аясовна</t>
  </si>
  <si>
    <t>Монгуш Ананды Чимитович - сын</t>
  </si>
  <si>
    <t>21.072020</t>
  </si>
  <si>
    <t>Монгуш Откун Чимитович - сын</t>
  </si>
  <si>
    <t xml:space="preserve">(наименование субъекта Российской Федерации) </t>
  </si>
  <si>
    <t xml:space="preserve">Сводный список молодых семей – участников мероприятия по обеспечению жильем молодых семей федерального проекта «Содействие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услуг» государственной программы Российской Федерации «Обеспечение доступным и комфортным жильем и коммунальными услугами граждан Российской Федерации» (далее – мероприятие), изъявивших желание получить социальную выплату в планируемом году, по г. Ак-Довурак (далее – сводный список) </t>
  </si>
  <si>
    <t>Молодые семьи, имеющие первоочередное право на включение в сводный список</t>
  </si>
  <si>
    <t>молодая семья, поставленная на учет в качестве нуждающейся в улучшении жилищных условий до 1 марта 2005 г.</t>
  </si>
  <si>
    <t xml:space="preserve">молодая семья, имеющая 3 и более детей </t>
  </si>
  <si>
    <t xml:space="preserve">молодая семья,в которой один или оба супруга либо один родитель в неполной молодой семье принимают (принимали) участие в специальной военной операции </t>
  </si>
  <si>
    <t>Реквизиты решения
органа местного самоуправления,на основании которого молодая семья включена в список участников мероприятия</t>
  </si>
  <si>
    <t>стоимость 1 кв.м. (рублей)</t>
  </si>
  <si>
    <t>всего
(графа 13 х графу 14) (рублей)</t>
  </si>
  <si>
    <t xml:space="preserve">Планируемый размер социальной выплаты
</t>
  </si>
  <si>
    <t>% от расчетной стоимости жилья</t>
  </si>
  <si>
    <t>рублей</t>
  </si>
  <si>
    <t>I-ЛЖ № 605009</t>
  </si>
  <si>
    <t>Да</t>
  </si>
  <si>
    <t>Итого:</t>
  </si>
  <si>
    <t>из них за счет федерального бюджета (рублей)</t>
  </si>
  <si>
    <t>из них за счет средств регионального бюджета (рублей)</t>
  </si>
  <si>
    <t>из них за счет средств местного бюджета (рублей)</t>
  </si>
  <si>
    <r>
      <t>*</t>
    </r>
    <r>
      <rPr>
        <sz val="18"/>
        <rFont val="Times New Roman"/>
        <family val="1"/>
      </rPr>
      <t xml:space="preserve"> - Для молодой семьи, относящейся к категории, имеющей первоочередное право на включение в сводный список, в графе</t>
    </r>
    <r>
      <rPr>
        <sz val="18"/>
        <color rgb="FFFF0000"/>
        <rFont val="Times New Roman"/>
        <family val="1"/>
      </rPr>
      <t xml:space="preserve"> </t>
    </r>
    <r>
      <rPr>
        <sz val="18"/>
        <rFont val="Times New Roman"/>
        <family val="1"/>
      </rPr>
      <t>(графах) 9, 10, 11 указывается «да».</t>
    </r>
  </si>
  <si>
    <t>Ооржак Ай-Чечээ Ролановна - дочь</t>
  </si>
  <si>
    <t>Ооржак Субедей Роланович - сын</t>
  </si>
  <si>
    <t>Ооржак Саян Роланович - сын</t>
  </si>
  <si>
    <t>Решение администрации №4 от 28.04.2025</t>
  </si>
  <si>
    <t>Кужугет Амир Чингисович - сын</t>
  </si>
  <si>
    <t>Кужугет Алина Чингисовна - дочь</t>
  </si>
  <si>
    <t>Кужугет Аюша Чингисовна - дочь</t>
  </si>
  <si>
    <t>Решение администрации №8 от 23.05.2025</t>
  </si>
  <si>
    <t>Боралдай Ариана Чечек-ооловна - супруга</t>
  </si>
  <si>
    <t>Ооржак Айдаш Александрович - супруг</t>
  </si>
  <si>
    <t>I-ЛЖ № 579766</t>
  </si>
  <si>
    <t>Орган ЗАГС Министерства юстиции по РТ в г. Кызыле и Кызылском районе от 07.03.2025</t>
  </si>
  <si>
    <t>Решение администрации № 3 от 31.03.2025</t>
  </si>
  <si>
    <t>Ооржак Аялга Алимовна - супруга</t>
  </si>
  <si>
    <t>Ооржак Александр Олегович - супруг</t>
  </si>
  <si>
    <t>Ооржак Янсурен Александрович - сын</t>
  </si>
  <si>
    <t>I-ЛЖ № 579899</t>
  </si>
  <si>
    <t>Орган ЗАГС Министерства юстиции в г. Кызыле и Кызылском районе от 04.04.2025</t>
  </si>
  <si>
    <t>Решение администрации № 6 от 12.05.2025</t>
  </si>
  <si>
    <t xml:space="preserve">Саая Аялга Сылдысовна - мать </t>
  </si>
  <si>
    <t xml:space="preserve">Решение администрации № </t>
  </si>
  <si>
    <t>Ооржак Сайлык Витальевна - мать</t>
  </si>
  <si>
    <t>Иргит Ай-Чырыы Валерьевна - мать</t>
  </si>
  <si>
    <t xml:space="preserve">                 (подпись)                           (дата) </t>
  </si>
  <si>
    <t>Решение администрации № 100 от 31.05.2022</t>
  </si>
  <si>
    <t>Решение администрации № 196 от 16.10.2022</t>
  </si>
  <si>
    <t>Решение администрации № 46 от 07.02.2023</t>
  </si>
  <si>
    <t>Решение администрации № 37 от 29.05.2023</t>
  </si>
  <si>
    <t>Решение администрации № 31 от 25.05.2023</t>
  </si>
  <si>
    <t>Решение администрации №37  от 28.02.2024</t>
  </si>
  <si>
    <t>Решение администрации №58  от 29.02.2024</t>
  </si>
  <si>
    <t>Решение администрации № 85 от 27.05.2024</t>
  </si>
  <si>
    <t>Решение администрации №4 от 29.04.2019</t>
  </si>
  <si>
    <t>Решение администрации №19 от 21.10.2019</t>
  </si>
  <si>
    <t>Решение администрации №9 от 28.05.2019</t>
  </si>
  <si>
    <t>Решение администрации №б/н от 20.02.2019</t>
  </si>
  <si>
    <t>Решение администрации №10 от 23.05.2019</t>
  </si>
  <si>
    <t>Решение администрации №1 от 18.02.2020</t>
  </si>
  <si>
    <t>Решение администрации №17 от 21.10.2019</t>
  </si>
  <si>
    <t>Решение администрации № 22от 18.12.2020</t>
  </si>
  <si>
    <t>Решение администрации № 22от 19.12.2019</t>
  </si>
  <si>
    <t>Решение администрации № 24 от 26.12.2019</t>
  </si>
  <si>
    <t>Решение администрации № 2 от 10.03.2020</t>
  </si>
  <si>
    <t>Решение администрации № 5 от 20.03.2020</t>
  </si>
  <si>
    <t>Решение администрации № 7 от 27.03.2020</t>
  </si>
  <si>
    <t>Решение администрации № 10 от 01.06.2020</t>
  </si>
  <si>
    <t xml:space="preserve">Решение администрации №  от </t>
  </si>
  <si>
    <t>Решение администрации № 8 от 24.05.2021</t>
  </si>
  <si>
    <t>Решение администрации № 9 от 31.05.2021</t>
  </si>
  <si>
    <t xml:space="preserve">Монге-Назын Мария Дуктуг-ооловна - мать </t>
  </si>
  <si>
    <t>Решение администрации № 2 от 17.02.2022</t>
  </si>
  <si>
    <t>Решение администрации № 197 от 16.10.2023</t>
  </si>
  <si>
    <t>Решение администрации № 1 от 17.02.2022</t>
  </si>
  <si>
    <t>Решение администрации № 3 от 28.03.2022</t>
  </si>
  <si>
    <t>Решение администрации № 2 от 21.03.2022</t>
  </si>
  <si>
    <t>Решение администрации № 75 от 23.05.2022</t>
  </si>
  <si>
    <t>Решение администрации № 142 от 25.06.2022</t>
  </si>
  <si>
    <t>Решение администрации №</t>
  </si>
  <si>
    <t>Решение администрации № 387 от 17.10.2022</t>
  </si>
  <si>
    <t>Решение администрации № 196 от 19.10.2022</t>
  </si>
  <si>
    <t>Решение администрации № б/н от 06.09.2022</t>
  </si>
  <si>
    <t>Решение администрации № 225 от 16.11.2022</t>
  </si>
  <si>
    <t>Решение администрации № 151 от 12.04.2023</t>
  </si>
  <si>
    <t>Решение администрации № 156 от 12.04.2023</t>
  </si>
  <si>
    <t>Решение администрации № 5 от 18.04.2023</t>
  </si>
  <si>
    <t>Решение администрации № 41 от 30.05.2023</t>
  </si>
  <si>
    <t xml:space="preserve">Решение администрации №    от </t>
  </si>
  <si>
    <t>Решение администрации № 25 от 19.05.2023</t>
  </si>
  <si>
    <t>Решение администрации № 49 от 31.05.2023</t>
  </si>
  <si>
    <t>Решение администрации № 46 от 30.05.2023</t>
  </si>
  <si>
    <t>Решение администрации №       от</t>
  </si>
  <si>
    <t>Решение администрации № 116 от 24.07.2023</t>
  </si>
  <si>
    <t>Решение администрации № 113 от 19.07.2023</t>
  </si>
  <si>
    <t>Решение администрации № 235 от 29.11.2023</t>
  </si>
  <si>
    <t>Решение администрации № 256 от 28.12.2023</t>
  </si>
  <si>
    <t>Решение администрации № 244 от 29.11.2024</t>
  </si>
  <si>
    <t>Решение администрации № 6 от 02.02.2024</t>
  </si>
  <si>
    <t>Решение администрации № 16 от 05.02.2024</t>
  </si>
  <si>
    <t>Решение администрации № 64 от 17.04.2024</t>
  </si>
  <si>
    <t>Решение администрации № 249 от 10.11.2024</t>
  </si>
  <si>
    <t>Решение администрации № 82 от 27.05.2024</t>
  </si>
  <si>
    <t>Решение администрации № 31 от 31.05.2024</t>
  </si>
  <si>
    <t>Решение администрации № 30 от 31.05.2024</t>
  </si>
  <si>
    <t>Решение администрации № 1 от 20.01.2025</t>
  </si>
  <si>
    <t>Монгуш Санчат Аянович</t>
  </si>
  <si>
    <t xml:space="preserve">Сарыглар Айнур Шолбанович - сын </t>
  </si>
  <si>
    <t>да</t>
  </si>
  <si>
    <t>Решение администрации № 16 от 21.09.2020</t>
  </si>
  <si>
    <t>обычные семьи</t>
  </si>
  <si>
    <t>многодетные семьи</t>
  </si>
  <si>
    <t xml:space="preserve"> (должность, фамилия, инициалы,контактный телефон)</t>
  </si>
  <si>
    <t xml:space="preserve">                                             Председатель администрации                  г. Ак-Довурак </t>
  </si>
  <si>
    <t xml:space="preserve">                                           _________________________  ___________</t>
  </si>
  <si>
    <t>Чуле Экер Эдуардович -супруг</t>
  </si>
  <si>
    <t>Саая Темуджин Чойганович     -сын</t>
  </si>
  <si>
    <t>Монгуш Субудай Богданович- супруг</t>
  </si>
  <si>
    <t>Монгуш Аймира Владимировна - супруга</t>
  </si>
  <si>
    <t>Монгуш Олчей Субудайович- дочь</t>
  </si>
  <si>
    <t>Монгуш Сонам Субудайович- сын</t>
  </si>
  <si>
    <t>I-ЛЖ №563283</t>
  </si>
  <si>
    <t>Орган Управления записи актов гражданского состояния Республики Тыва  в Кызыльском районе от 16.09.2020</t>
  </si>
  <si>
    <t>Решение администрации № 7 от 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</si>
</sst>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28"/>
      <name val="Times New Roman"/>
      <family val="1"/>
      <charset val="204"/>
    </font>
    <font>
      <u/>
      <sz val="32"/>
      <name val="Times New Roman"/>
      <family val="1"/>
      <charset val="204"/>
    </font>
    <font>
      <sz val="10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28"/>
      <name val="Times New Roman"/>
      <family val="1"/>
    </font>
    <font>
      <sz val="11"/>
      <name val="Times New Roman"/>
      <family val="1"/>
      <charset val="204"/>
    </font>
    <font>
      <vertAlign val="superscript"/>
      <sz val="18"/>
      <name val="Times New Roman"/>
      <family val="1"/>
    </font>
    <font>
      <sz val="18"/>
      <color rgb="FFFF0000"/>
      <name val="Times New Roman"/>
      <family val="1"/>
    </font>
    <font>
      <u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9" fillId="0" borderId="0" xfId="0" applyFont="1" applyAlignment="1"/>
    <xf numFmtId="0" fontId="2" fillId="3" borderId="0" xfId="0" applyFont="1" applyFill="1"/>
    <xf numFmtId="0" fontId="0" fillId="3" borderId="0" xfId="0" applyFill="1"/>
    <xf numFmtId="0" fontId="7" fillId="0" borderId="0" xfId="0" applyFont="1" applyAlignment="1">
      <alignment wrapText="1"/>
    </xf>
    <xf numFmtId="0" fontId="1" fillId="0" borderId="0" xfId="0" applyFont="1" applyAlignment="1"/>
    <xf numFmtId="0" fontId="13" fillId="0" borderId="0" xfId="0" applyFont="1"/>
    <xf numFmtId="0" fontId="1" fillId="3" borderId="0" xfId="0" applyFont="1" applyFill="1"/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1" fontId="17" fillId="0" borderId="1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2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top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14" fontId="18" fillId="2" borderId="4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14" fontId="18" fillId="2" borderId="2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center" vertical="center" wrapText="1"/>
    </xf>
    <xf numFmtId="14" fontId="18" fillId="2" borderId="3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14" fontId="18" fillId="2" borderId="0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8" fillId="2" borderId="3" xfId="0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9" fontId="17" fillId="0" borderId="2" xfId="0" applyNumberFormat="1" applyFont="1" applyBorder="1" applyAlignment="1">
      <alignment horizontal="center" vertical="center"/>
    </xf>
    <xf numFmtId="9" fontId="17" fillId="0" borderId="4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 vertical="center"/>
    </xf>
    <xf numFmtId="9" fontId="17" fillId="0" borderId="3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1" fontId="18" fillId="0" borderId="3" xfId="0" applyNumberFormat="1" applyFont="1" applyBorder="1" applyAlignment="1"/>
    <xf numFmtId="0" fontId="18" fillId="2" borderId="12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3" xfId="0" applyFont="1" applyFill="1" applyBorder="1" applyAlignment="1"/>
    <xf numFmtId="0" fontId="18" fillId="2" borderId="2" xfId="0" applyFont="1" applyFill="1" applyBorder="1" applyAlignment="1">
      <alignment wrapText="1"/>
    </xf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1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14" fontId="18" fillId="0" borderId="3" xfId="0" applyNumberFormat="1" applyFont="1" applyFill="1" applyBorder="1" applyAlignment="1">
      <alignment horizontal="center" vertical="center" wrapText="1"/>
    </xf>
    <xf numFmtId="14" fontId="18" fillId="0" borderId="4" xfId="0" applyNumberFormat="1" applyFont="1" applyFill="1" applyBorder="1" applyAlignment="1">
      <alignment horizontal="center" vertical="center" wrapText="1"/>
    </xf>
    <xf numFmtId="1" fontId="18" fillId="0" borderId="4" xfId="0" applyNumberFormat="1" applyFont="1" applyFill="1" applyBorder="1"/>
    <xf numFmtId="0" fontId="18" fillId="2" borderId="2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 shrinkToFit="1"/>
    </xf>
    <xf numFmtId="14" fontId="18" fillId="2" borderId="2" xfId="0" applyNumberFormat="1" applyFont="1" applyFill="1" applyBorder="1" applyAlignment="1">
      <alignment horizontal="center" vertical="center" wrapText="1"/>
    </xf>
    <xf numFmtId="14" fontId="18" fillId="2" borderId="3" xfId="0" applyNumberFormat="1" applyFont="1" applyFill="1" applyBorder="1" applyAlignment="1">
      <alignment horizontal="center" vertical="center" wrapText="1"/>
    </xf>
    <xf numFmtId="14" fontId="18" fillId="2" borderId="4" xfId="0" applyNumberFormat="1" applyFont="1" applyFill="1" applyBorder="1" applyAlignment="1">
      <alignment horizontal="center" vertical="center" wrapText="1"/>
    </xf>
    <xf numFmtId="14" fontId="18" fillId="2" borderId="3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/>
    <xf numFmtId="49" fontId="18" fillId="2" borderId="2" xfId="0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/>
    <xf numFmtId="0" fontId="18" fillId="2" borderId="4" xfId="0" applyFont="1" applyFill="1" applyBorder="1"/>
    <xf numFmtId="1" fontId="17" fillId="0" borderId="3" xfId="0" applyNumberFormat="1" applyFont="1" applyFill="1" applyBorder="1" applyAlignment="1">
      <alignment horizontal="center" vertical="center"/>
    </xf>
    <xf numFmtId="1" fontId="17" fillId="0" borderId="4" xfId="0" applyNumberFormat="1" applyFont="1" applyFill="1" applyBorder="1" applyAlignment="1">
      <alignment horizontal="center" vertical="center"/>
    </xf>
    <xf numFmtId="1" fontId="17" fillId="0" borderId="3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14" fontId="17" fillId="2" borderId="2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/>
    <xf numFmtId="14" fontId="17" fillId="2" borderId="3" xfId="0" applyNumberFormat="1" applyFont="1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1" fillId="0" borderId="1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9" fontId="18" fillId="0" borderId="2" xfId="0" applyNumberFormat="1" applyFont="1" applyBorder="1" applyAlignment="1">
      <alignment horizontal="center" vertical="center" wrapText="1"/>
    </xf>
    <xf numFmtId="9" fontId="18" fillId="0" borderId="3" xfId="0" applyNumberFormat="1" applyFont="1" applyBorder="1" applyAlignment="1">
      <alignment horizontal="center" vertical="center" wrapText="1"/>
    </xf>
    <xf numFmtId="9" fontId="18" fillId="0" borderId="4" xfId="0" applyNumberFormat="1" applyFont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 wrapText="1"/>
    </xf>
    <xf numFmtId="9" fontId="17" fillId="0" borderId="3" xfId="0" applyNumberFormat="1" applyFont="1" applyBorder="1" applyAlignment="1">
      <alignment horizontal="center" vertical="center" wrapText="1"/>
    </xf>
    <xf numFmtId="9" fontId="17" fillId="0" borderId="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73"/>
  <sheetViews>
    <sheetView tabSelected="1" view="pageBreakPreview" topLeftCell="A78" zoomScale="70" zoomScaleNormal="30" zoomScaleSheetLayoutView="70" workbookViewId="0">
      <selection activeCell="F70" sqref="F70:F73"/>
    </sheetView>
  </sheetViews>
  <sheetFormatPr defaultColWidth="9.109375" defaultRowHeight="14.4" x14ac:dyDescent="0.3"/>
  <cols>
    <col min="1" max="1" width="6.5546875" style="56" customWidth="1"/>
    <col min="2" max="2" width="13.44140625" style="56" customWidth="1"/>
    <col min="3" max="3" width="9.88671875" style="56" customWidth="1"/>
    <col min="4" max="4" width="30" style="56" customWidth="1"/>
    <col min="5" max="5" width="15.44140625" style="68" customWidth="1"/>
    <col min="6" max="6" width="46" style="73" customWidth="1"/>
    <col min="7" max="7" width="15.6640625" style="56" customWidth="1"/>
    <col min="8" max="8" width="12.44140625" style="68" customWidth="1"/>
    <col min="9" max="9" width="17.88671875" style="54" customWidth="1"/>
    <col min="10" max="10" width="12.6640625" style="54" customWidth="1"/>
    <col min="11" max="11" width="9.88671875" style="54" customWidth="1"/>
    <col min="12" max="12" width="15" style="54" customWidth="1"/>
    <col min="13" max="13" width="15.88671875" style="3" customWidth="1"/>
    <col min="14" max="14" width="17.33203125" style="3" customWidth="1"/>
    <col min="15" max="15" width="8" style="3" customWidth="1"/>
    <col min="16" max="16" width="15.109375" style="3" customWidth="1"/>
    <col min="17" max="17" width="21.5546875" style="1" customWidth="1"/>
    <col min="18" max="18" width="11.6640625" style="15" customWidth="1"/>
    <col min="19" max="16384" width="9.109375" style="1"/>
  </cols>
  <sheetData>
    <row r="1" spans="1:25" ht="74.400000000000006" customHeight="1" x14ac:dyDescent="0.6">
      <c r="A1" s="182" t="s">
        <v>286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3"/>
      <c r="S1" s="9"/>
      <c r="T1" s="9"/>
      <c r="U1" s="9"/>
      <c r="V1" s="9"/>
      <c r="W1" s="9"/>
      <c r="X1" s="9"/>
      <c r="Y1" s="9"/>
    </row>
    <row r="2" spans="1:25" ht="30" customHeight="1" x14ac:dyDescent="0.3">
      <c r="A2" s="183" t="s">
        <v>285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4"/>
      <c r="S2" s="10"/>
      <c r="T2" s="10"/>
      <c r="U2" s="10"/>
      <c r="V2" s="10"/>
      <c r="W2" s="10"/>
      <c r="X2" s="10"/>
      <c r="Y2" s="10"/>
    </row>
    <row r="3" spans="1:25" s="4" customFormat="1" ht="49.5" customHeight="1" x14ac:dyDescent="0.45">
      <c r="A3" s="132" t="s">
        <v>9</v>
      </c>
      <c r="B3" s="132" t="s">
        <v>10</v>
      </c>
      <c r="C3" s="185" t="s">
        <v>12</v>
      </c>
      <c r="D3" s="186"/>
      <c r="E3" s="186"/>
      <c r="F3" s="186"/>
      <c r="G3" s="186"/>
      <c r="H3" s="186"/>
      <c r="I3" s="189"/>
      <c r="J3" s="184" t="s">
        <v>287</v>
      </c>
      <c r="K3" s="184"/>
      <c r="L3" s="184"/>
      <c r="M3" s="156" t="s">
        <v>291</v>
      </c>
      <c r="N3" s="185" t="s">
        <v>0</v>
      </c>
      <c r="O3" s="186"/>
      <c r="P3" s="186"/>
      <c r="Q3" s="187" t="s">
        <v>294</v>
      </c>
      <c r="R3" s="188"/>
    </row>
    <row r="4" spans="1:25" s="4" customFormat="1" ht="27.75" customHeight="1" x14ac:dyDescent="0.45">
      <c r="A4" s="121"/>
      <c r="B4" s="121"/>
      <c r="C4" s="132" t="s">
        <v>11</v>
      </c>
      <c r="D4" s="132" t="s">
        <v>13</v>
      </c>
      <c r="E4" s="190" t="s">
        <v>1</v>
      </c>
      <c r="F4" s="191"/>
      <c r="G4" s="132" t="s">
        <v>14</v>
      </c>
      <c r="H4" s="190" t="s">
        <v>2</v>
      </c>
      <c r="I4" s="191"/>
      <c r="J4" s="132" t="s">
        <v>288</v>
      </c>
      <c r="K4" s="184" t="s">
        <v>289</v>
      </c>
      <c r="L4" s="132" t="s">
        <v>290</v>
      </c>
      <c r="M4" s="157"/>
      <c r="N4" s="156" t="s">
        <v>292</v>
      </c>
      <c r="O4" s="152" t="s">
        <v>18</v>
      </c>
      <c r="P4" s="156" t="s">
        <v>293</v>
      </c>
      <c r="Q4" s="156" t="s">
        <v>296</v>
      </c>
      <c r="R4" s="156" t="s">
        <v>295</v>
      </c>
    </row>
    <row r="5" spans="1:25" s="4" customFormat="1" ht="60" customHeight="1" x14ac:dyDescent="0.45">
      <c r="A5" s="121"/>
      <c r="B5" s="121"/>
      <c r="C5" s="121"/>
      <c r="D5" s="121"/>
      <c r="E5" s="192"/>
      <c r="F5" s="193"/>
      <c r="G5" s="121"/>
      <c r="H5" s="192"/>
      <c r="I5" s="193"/>
      <c r="J5" s="121"/>
      <c r="K5" s="184"/>
      <c r="L5" s="121"/>
      <c r="M5" s="157"/>
      <c r="N5" s="157"/>
      <c r="O5" s="149"/>
      <c r="P5" s="157"/>
      <c r="Q5" s="157"/>
      <c r="R5" s="157"/>
    </row>
    <row r="6" spans="1:25" s="4" customFormat="1" ht="66" customHeight="1" x14ac:dyDescent="0.45">
      <c r="A6" s="121"/>
      <c r="B6" s="121"/>
      <c r="C6" s="121"/>
      <c r="D6" s="121"/>
      <c r="E6" s="132" t="s">
        <v>3</v>
      </c>
      <c r="F6" s="194" t="s">
        <v>4</v>
      </c>
      <c r="G6" s="121"/>
      <c r="H6" s="132" t="s">
        <v>3</v>
      </c>
      <c r="I6" s="132" t="s">
        <v>5</v>
      </c>
      <c r="J6" s="121"/>
      <c r="K6" s="184"/>
      <c r="L6" s="121"/>
      <c r="M6" s="157"/>
      <c r="N6" s="157"/>
      <c r="O6" s="149"/>
      <c r="P6" s="157"/>
      <c r="Q6" s="157"/>
      <c r="R6" s="157"/>
    </row>
    <row r="7" spans="1:25" s="4" customFormat="1" ht="80.25" customHeight="1" x14ac:dyDescent="0.45">
      <c r="A7" s="122"/>
      <c r="B7" s="122"/>
      <c r="C7" s="122"/>
      <c r="D7" s="122"/>
      <c r="E7" s="122"/>
      <c r="F7" s="195"/>
      <c r="G7" s="122"/>
      <c r="H7" s="122"/>
      <c r="I7" s="122"/>
      <c r="J7" s="122"/>
      <c r="K7" s="184"/>
      <c r="L7" s="122"/>
      <c r="M7" s="158"/>
      <c r="N7" s="158"/>
      <c r="O7" s="150"/>
      <c r="P7" s="158"/>
      <c r="Q7" s="158"/>
      <c r="R7" s="158"/>
    </row>
    <row r="8" spans="1:25" s="4" customFormat="1" ht="23.4" x14ac:dyDescent="0.45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1">
        <v>18</v>
      </c>
    </row>
    <row r="9" spans="1:25" s="4" customFormat="1" ht="23.4" x14ac:dyDescent="0.45">
      <c r="A9" s="159" t="s">
        <v>393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</row>
    <row r="10" spans="1:25" s="4" customFormat="1" ht="31.2" x14ac:dyDescent="0.45">
      <c r="A10" s="84">
        <v>1</v>
      </c>
      <c r="B10" s="134">
        <v>44125</v>
      </c>
      <c r="C10" s="140" t="s">
        <v>15</v>
      </c>
      <c r="D10" s="30" t="s">
        <v>145</v>
      </c>
      <c r="E10" s="31">
        <v>33797</v>
      </c>
      <c r="F10" s="84"/>
      <c r="G10" s="84"/>
      <c r="H10" s="84"/>
      <c r="I10" s="84"/>
      <c r="J10" s="84" t="s">
        <v>390</v>
      </c>
      <c r="K10" s="168" t="s">
        <v>391</v>
      </c>
      <c r="L10" s="131">
        <v>60500</v>
      </c>
      <c r="M10" s="123">
        <f>C10*18</f>
        <v>72</v>
      </c>
      <c r="N10" s="123">
        <f>L10*M10</f>
        <v>4356000</v>
      </c>
      <c r="O10" s="138">
        <f>N10*P10</f>
        <v>1524600</v>
      </c>
      <c r="P10" s="200">
        <v>0.35</v>
      </c>
    </row>
    <row r="11" spans="1:25" s="4" customFormat="1" ht="31.2" x14ac:dyDescent="0.45">
      <c r="A11" s="87"/>
      <c r="B11" s="135"/>
      <c r="C11" s="141"/>
      <c r="D11" s="30" t="s">
        <v>146</v>
      </c>
      <c r="E11" s="31">
        <v>44701</v>
      </c>
      <c r="F11" s="87"/>
      <c r="G11" s="87"/>
      <c r="H11" s="87"/>
      <c r="I11" s="87"/>
      <c r="J11" s="87"/>
      <c r="K11" s="168"/>
      <c r="L11" s="117"/>
      <c r="M11" s="124"/>
      <c r="N11" s="124"/>
      <c r="O11" s="145"/>
      <c r="P11" s="201"/>
    </row>
    <row r="12" spans="1:25" s="4" customFormat="1" ht="23.4" x14ac:dyDescent="0.45">
      <c r="A12" s="87"/>
      <c r="B12" s="135"/>
      <c r="C12" s="141"/>
      <c r="D12" s="30" t="s">
        <v>388</v>
      </c>
      <c r="E12" s="31">
        <v>45475</v>
      </c>
      <c r="F12" s="87"/>
      <c r="G12" s="87"/>
      <c r="H12" s="87"/>
      <c r="I12" s="87"/>
      <c r="J12" s="87"/>
      <c r="K12" s="168"/>
      <c r="L12" s="117"/>
      <c r="M12" s="124"/>
      <c r="N12" s="124"/>
      <c r="O12" s="145"/>
      <c r="P12" s="201"/>
    </row>
    <row r="13" spans="1:25" s="4" customFormat="1" ht="31.2" x14ac:dyDescent="0.45">
      <c r="A13" s="108"/>
      <c r="B13" s="108"/>
      <c r="C13" s="142"/>
      <c r="D13" s="30" t="s">
        <v>147</v>
      </c>
      <c r="E13" s="31">
        <v>42200</v>
      </c>
      <c r="F13" s="108"/>
      <c r="G13" s="108"/>
      <c r="H13" s="108"/>
      <c r="I13" s="108"/>
      <c r="J13" s="108"/>
      <c r="K13" s="167"/>
      <c r="L13" s="114"/>
      <c r="M13" s="125"/>
      <c r="N13" s="125"/>
      <c r="O13" s="146"/>
      <c r="P13" s="202"/>
    </row>
    <row r="14" spans="1:25" ht="60.75" customHeight="1" x14ac:dyDescent="0.3">
      <c r="A14" s="106">
        <v>2</v>
      </c>
      <c r="B14" s="137">
        <v>44712</v>
      </c>
      <c r="C14" s="106">
        <v>6</v>
      </c>
      <c r="D14" s="32" t="s">
        <v>178</v>
      </c>
      <c r="E14" s="33">
        <v>33523</v>
      </c>
      <c r="F14" s="87"/>
      <c r="G14" s="87"/>
      <c r="H14" s="87"/>
      <c r="I14" s="87" t="s">
        <v>298</v>
      </c>
      <c r="J14" s="87"/>
      <c r="K14" s="126" t="s">
        <v>328</v>
      </c>
      <c r="L14" s="117">
        <v>60500</v>
      </c>
      <c r="M14" s="124">
        <f>C14*18</f>
        <v>108</v>
      </c>
      <c r="N14" s="124">
        <f>L14*M14</f>
        <v>6534000</v>
      </c>
      <c r="O14" s="145">
        <f>N14*P14</f>
        <v>2286900</v>
      </c>
      <c r="P14" s="91">
        <v>0.35</v>
      </c>
      <c r="R14" s="1"/>
    </row>
    <row r="15" spans="1:25" ht="60.75" customHeight="1" x14ac:dyDescent="0.3">
      <c r="A15" s="106"/>
      <c r="B15" s="137"/>
      <c r="C15" s="106"/>
      <c r="D15" s="30" t="s">
        <v>179</v>
      </c>
      <c r="E15" s="31">
        <v>45337</v>
      </c>
      <c r="F15" s="87"/>
      <c r="G15" s="87"/>
      <c r="H15" s="87"/>
      <c r="I15" s="87"/>
      <c r="J15" s="87"/>
      <c r="K15" s="126"/>
      <c r="L15" s="117"/>
      <c r="M15" s="124"/>
      <c r="N15" s="124"/>
      <c r="O15" s="145"/>
      <c r="P15" s="91"/>
      <c r="R15" s="1"/>
    </row>
    <row r="16" spans="1:25" ht="60.75" customHeight="1" x14ac:dyDescent="0.3">
      <c r="A16" s="106"/>
      <c r="B16" s="106"/>
      <c r="C16" s="106"/>
      <c r="D16" s="30" t="s">
        <v>97</v>
      </c>
      <c r="E16" s="31">
        <v>39511</v>
      </c>
      <c r="F16" s="87"/>
      <c r="G16" s="87"/>
      <c r="H16" s="87"/>
      <c r="I16" s="87"/>
      <c r="J16" s="87"/>
      <c r="K16" s="126"/>
      <c r="L16" s="117"/>
      <c r="M16" s="124"/>
      <c r="N16" s="124"/>
      <c r="O16" s="145"/>
      <c r="P16" s="91"/>
      <c r="R16" s="1"/>
    </row>
    <row r="17" spans="1:18" ht="60.75" customHeight="1" x14ac:dyDescent="0.3">
      <c r="A17" s="106"/>
      <c r="B17" s="106"/>
      <c r="C17" s="106"/>
      <c r="D17" s="30" t="s">
        <v>98</v>
      </c>
      <c r="E17" s="31">
        <v>40151</v>
      </c>
      <c r="F17" s="87"/>
      <c r="G17" s="87"/>
      <c r="H17" s="87"/>
      <c r="I17" s="87"/>
      <c r="J17" s="87"/>
      <c r="K17" s="126"/>
      <c r="L17" s="117"/>
      <c r="M17" s="124"/>
      <c r="N17" s="124"/>
      <c r="O17" s="145"/>
      <c r="P17" s="91"/>
      <c r="R17" s="1"/>
    </row>
    <row r="18" spans="1:18" ht="60.75" customHeight="1" x14ac:dyDescent="0.3">
      <c r="A18" s="106"/>
      <c r="B18" s="106"/>
      <c r="C18" s="106"/>
      <c r="D18" s="30" t="s">
        <v>99</v>
      </c>
      <c r="E18" s="31">
        <v>41257</v>
      </c>
      <c r="F18" s="87"/>
      <c r="G18" s="87"/>
      <c r="H18" s="87"/>
      <c r="I18" s="87"/>
      <c r="J18" s="87"/>
      <c r="K18" s="126"/>
      <c r="L18" s="117"/>
      <c r="M18" s="124"/>
      <c r="N18" s="124"/>
      <c r="O18" s="145"/>
      <c r="P18" s="91"/>
      <c r="R18" s="1"/>
    </row>
    <row r="19" spans="1:18" ht="60.75" customHeight="1" x14ac:dyDescent="0.3">
      <c r="A19" s="112"/>
      <c r="B19" s="112"/>
      <c r="C19" s="112"/>
      <c r="D19" s="30" t="s">
        <v>100</v>
      </c>
      <c r="E19" s="31">
        <v>43097</v>
      </c>
      <c r="F19" s="108"/>
      <c r="G19" s="108"/>
      <c r="H19" s="108"/>
      <c r="I19" s="108"/>
      <c r="J19" s="108"/>
      <c r="K19" s="127"/>
      <c r="L19" s="114"/>
      <c r="M19" s="125"/>
      <c r="N19" s="125"/>
      <c r="O19" s="146"/>
      <c r="P19" s="79"/>
      <c r="R19" s="1"/>
    </row>
    <row r="20" spans="1:18" ht="60.75" customHeight="1" x14ac:dyDescent="0.3">
      <c r="A20" s="80">
        <v>3</v>
      </c>
      <c r="B20" s="83">
        <v>44901</v>
      </c>
      <c r="C20" s="80">
        <v>5</v>
      </c>
      <c r="D20" s="30" t="s">
        <v>101</v>
      </c>
      <c r="E20" s="31">
        <v>32888</v>
      </c>
      <c r="F20" s="84" t="s">
        <v>34</v>
      </c>
      <c r="G20" s="84" t="s">
        <v>35</v>
      </c>
      <c r="H20" s="84"/>
      <c r="I20" s="84" t="s">
        <v>298</v>
      </c>
      <c r="J20" s="84"/>
      <c r="K20" s="107" t="s">
        <v>329</v>
      </c>
      <c r="L20" s="131">
        <v>60500</v>
      </c>
      <c r="M20" s="123">
        <f>C20*18</f>
        <v>90</v>
      </c>
      <c r="N20" s="123">
        <f>L20*M20</f>
        <v>5445000</v>
      </c>
      <c r="O20" s="138">
        <f>N20*P20</f>
        <v>1905749.9999999998</v>
      </c>
      <c r="P20" s="78">
        <v>0.35</v>
      </c>
      <c r="R20" s="1"/>
    </row>
    <row r="21" spans="1:18" ht="60.75" customHeight="1" x14ac:dyDescent="0.3">
      <c r="A21" s="106"/>
      <c r="B21" s="106"/>
      <c r="C21" s="106"/>
      <c r="D21" s="30" t="s">
        <v>103</v>
      </c>
      <c r="E21" s="31">
        <v>32767</v>
      </c>
      <c r="F21" s="87"/>
      <c r="G21" s="87"/>
      <c r="H21" s="87"/>
      <c r="I21" s="87"/>
      <c r="J21" s="87"/>
      <c r="K21" s="126"/>
      <c r="L21" s="117"/>
      <c r="M21" s="124"/>
      <c r="N21" s="124"/>
      <c r="O21" s="116"/>
      <c r="P21" s="91"/>
      <c r="R21" s="1"/>
    </row>
    <row r="22" spans="1:18" ht="60.75" customHeight="1" x14ac:dyDescent="0.3">
      <c r="A22" s="106"/>
      <c r="B22" s="106"/>
      <c r="C22" s="106"/>
      <c r="D22" s="30" t="s">
        <v>102</v>
      </c>
      <c r="E22" s="31">
        <v>40387</v>
      </c>
      <c r="F22" s="87"/>
      <c r="G22" s="87"/>
      <c r="H22" s="87"/>
      <c r="I22" s="87"/>
      <c r="J22" s="87"/>
      <c r="K22" s="126"/>
      <c r="L22" s="117"/>
      <c r="M22" s="124"/>
      <c r="N22" s="124"/>
      <c r="O22" s="116"/>
      <c r="P22" s="91"/>
      <c r="R22" s="1"/>
    </row>
    <row r="23" spans="1:18" ht="60.75" customHeight="1" x14ac:dyDescent="0.3">
      <c r="A23" s="106"/>
      <c r="B23" s="106"/>
      <c r="C23" s="106"/>
      <c r="D23" s="30" t="s">
        <v>104</v>
      </c>
      <c r="E23" s="31">
        <v>44578</v>
      </c>
      <c r="F23" s="87"/>
      <c r="G23" s="87"/>
      <c r="H23" s="87"/>
      <c r="I23" s="87"/>
      <c r="J23" s="87"/>
      <c r="K23" s="126"/>
      <c r="L23" s="117"/>
      <c r="M23" s="124"/>
      <c r="N23" s="124"/>
      <c r="O23" s="116"/>
      <c r="P23" s="91"/>
      <c r="R23" s="1"/>
    </row>
    <row r="24" spans="1:18" ht="60.75" customHeight="1" x14ac:dyDescent="0.3">
      <c r="A24" s="112"/>
      <c r="B24" s="112"/>
      <c r="C24" s="112"/>
      <c r="D24" s="34" t="s">
        <v>389</v>
      </c>
      <c r="E24" s="35">
        <v>42258</v>
      </c>
      <c r="F24" s="108"/>
      <c r="G24" s="87"/>
      <c r="H24" s="108"/>
      <c r="I24" s="108"/>
      <c r="J24" s="108"/>
      <c r="K24" s="127"/>
      <c r="L24" s="114"/>
      <c r="M24" s="125"/>
      <c r="N24" s="125"/>
      <c r="O24" s="111"/>
      <c r="P24" s="79"/>
      <c r="R24" s="1"/>
    </row>
    <row r="25" spans="1:18" ht="60.75" customHeight="1" x14ac:dyDescent="0.3">
      <c r="A25" s="80">
        <v>4</v>
      </c>
      <c r="B25" s="83">
        <v>44984</v>
      </c>
      <c r="C25" s="80">
        <v>9</v>
      </c>
      <c r="D25" s="30" t="s">
        <v>105</v>
      </c>
      <c r="E25" s="31">
        <v>33395</v>
      </c>
      <c r="F25" s="84" t="s">
        <v>36</v>
      </c>
      <c r="G25" s="84" t="s">
        <v>124</v>
      </c>
      <c r="H25" s="84"/>
      <c r="I25" s="84" t="s">
        <v>298</v>
      </c>
      <c r="J25" s="84"/>
      <c r="K25" s="107" t="s">
        <v>330</v>
      </c>
      <c r="L25" s="131">
        <v>60500</v>
      </c>
      <c r="M25" s="123">
        <f>C25*18</f>
        <v>162</v>
      </c>
      <c r="N25" s="123">
        <f>L25*M25</f>
        <v>9801000</v>
      </c>
      <c r="O25" s="138">
        <f>N25*P25</f>
        <v>3430350</v>
      </c>
      <c r="P25" s="78">
        <v>0.35</v>
      </c>
      <c r="R25" s="1"/>
    </row>
    <row r="26" spans="1:18" ht="60.75" customHeight="1" x14ac:dyDescent="0.3">
      <c r="A26" s="106"/>
      <c r="B26" s="106"/>
      <c r="C26" s="106"/>
      <c r="D26" s="30" t="s">
        <v>106</v>
      </c>
      <c r="E26" s="31">
        <v>32842</v>
      </c>
      <c r="F26" s="87"/>
      <c r="G26" s="87"/>
      <c r="H26" s="87"/>
      <c r="I26" s="87"/>
      <c r="J26" s="87"/>
      <c r="K26" s="117"/>
      <c r="L26" s="117"/>
      <c r="M26" s="124"/>
      <c r="N26" s="124"/>
      <c r="O26" s="116"/>
      <c r="P26" s="91"/>
      <c r="R26" s="1"/>
    </row>
    <row r="27" spans="1:18" ht="60.75" customHeight="1" x14ac:dyDescent="0.3">
      <c r="A27" s="106"/>
      <c r="B27" s="106"/>
      <c r="C27" s="106"/>
      <c r="D27" s="30" t="s">
        <v>107</v>
      </c>
      <c r="E27" s="31">
        <v>40361</v>
      </c>
      <c r="F27" s="87"/>
      <c r="G27" s="87"/>
      <c r="H27" s="87"/>
      <c r="I27" s="87"/>
      <c r="J27" s="87"/>
      <c r="K27" s="117"/>
      <c r="L27" s="117"/>
      <c r="M27" s="124"/>
      <c r="N27" s="124"/>
      <c r="O27" s="116"/>
      <c r="P27" s="91"/>
      <c r="R27" s="1"/>
    </row>
    <row r="28" spans="1:18" ht="60.75" customHeight="1" x14ac:dyDescent="0.3">
      <c r="A28" s="106"/>
      <c r="B28" s="106"/>
      <c r="C28" s="106"/>
      <c r="D28" s="30" t="s">
        <v>108</v>
      </c>
      <c r="E28" s="31">
        <v>41274</v>
      </c>
      <c r="F28" s="87"/>
      <c r="G28" s="87"/>
      <c r="H28" s="87"/>
      <c r="I28" s="87"/>
      <c r="J28" s="87"/>
      <c r="K28" s="117"/>
      <c r="L28" s="117"/>
      <c r="M28" s="124"/>
      <c r="N28" s="124"/>
      <c r="O28" s="116"/>
      <c r="P28" s="91"/>
      <c r="R28" s="1"/>
    </row>
    <row r="29" spans="1:18" ht="60.75" customHeight="1" x14ac:dyDescent="0.3">
      <c r="A29" s="106"/>
      <c r="B29" s="106"/>
      <c r="C29" s="106"/>
      <c r="D29" s="30" t="s">
        <v>109</v>
      </c>
      <c r="E29" s="31">
        <v>41724</v>
      </c>
      <c r="F29" s="87"/>
      <c r="G29" s="87"/>
      <c r="H29" s="87"/>
      <c r="I29" s="87"/>
      <c r="J29" s="87"/>
      <c r="K29" s="117"/>
      <c r="L29" s="117"/>
      <c r="M29" s="124"/>
      <c r="N29" s="124"/>
      <c r="O29" s="116"/>
      <c r="P29" s="91"/>
      <c r="R29" s="1"/>
    </row>
    <row r="30" spans="1:18" ht="60.75" customHeight="1" x14ac:dyDescent="0.3">
      <c r="A30" s="106"/>
      <c r="B30" s="106"/>
      <c r="C30" s="106"/>
      <c r="D30" s="30" t="s">
        <v>110</v>
      </c>
      <c r="E30" s="31">
        <v>42414</v>
      </c>
      <c r="F30" s="87"/>
      <c r="G30" s="87"/>
      <c r="H30" s="87"/>
      <c r="I30" s="87"/>
      <c r="J30" s="87"/>
      <c r="K30" s="117"/>
      <c r="L30" s="117"/>
      <c r="M30" s="124"/>
      <c r="N30" s="124"/>
      <c r="O30" s="116"/>
      <c r="P30" s="91"/>
      <c r="R30" s="1"/>
    </row>
    <row r="31" spans="1:18" ht="60.75" customHeight="1" x14ac:dyDescent="0.3">
      <c r="A31" s="106"/>
      <c r="B31" s="106"/>
      <c r="C31" s="106"/>
      <c r="D31" s="30" t="s">
        <v>111</v>
      </c>
      <c r="E31" s="31">
        <v>43317</v>
      </c>
      <c r="F31" s="87"/>
      <c r="G31" s="87"/>
      <c r="H31" s="87"/>
      <c r="I31" s="87"/>
      <c r="J31" s="87"/>
      <c r="K31" s="117"/>
      <c r="L31" s="117"/>
      <c r="M31" s="124"/>
      <c r="N31" s="124"/>
      <c r="O31" s="116"/>
      <c r="P31" s="91"/>
      <c r="R31" s="1"/>
    </row>
    <row r="32" spans="1:18" ht="60.75" customHeight="1" x14ac:dyDescent="0.3">
      <c r="A32" s="106"/>
      <c r="B32" s="106"/>
      <c r="C32" s="106"/>
      <c r="D32" s="30" t="s">
        <v>112</v>
      </c>
      <c r="E32" s="31">
        <v>43953</v>
      </c>
      <c r="F32" s="87"/>
      <c r="G32" s="87"/>
      <c r="H32" s="87"/>
      <c r="I32" s="87"/>
      <c r="J32" s="87"/>
      <c r="K32" s="117"/>
      <c r="L32" s="117"/>
      <c r="M32" s="124"/>
      <c r="N32" s="124"/>
      <c r="O32" s="116"/>
      <c r="P32" s="91"/>
      <c r="R32" s="1"/>
    </row>
    <row r="33" spans="1:18" ht="60.75" customHeight="1" x14ac:dyDescent="0.3">
      <c r="A33" s="112"/>
      <c r="B33" s="112"/>
      <c r="C33" s="112"/>
      <c r="D33" s="30" t="s">
        <v>113</v>
      </c>
      <c r="E33" s="31">
        <v>44520</v>
      </c>
      <c r="F33" s="108"/>
      <c r="G33" s="108"/>
      <c r="H33" s="108"/>
      <c r="I33" s="108"/>
      <c r="J33" s="108"/>
      <c r="K33" s="114"/>
      <c r="L33" s="114"/>
      <c r="M33" s="125"/>
      <c r="N33" s="125"/>
      <c r="O33" s="111"/>
      <c r="P33" s="79"/>
      <c r="R33" s="1"/>
    </row>
    <row r="34" spans="1:18" ht="60.75" customHeight="1" x14ac:dyDescent="0.3">
      <c r="A34" s="80">
        <v>5</v>
      </c>
      <c r="B34" s="83">
        <v>45075</v>
      </c>
      <c r="C34" s="80">
        <v>6</v>
      </c>
      <c r="D34" s="30" t="s">
        <v>114</v>
      </c>
      <c r="E34" s="31">
        <v>33607</v>
      </c>
      <c r="F34" s="84"/>
      <c r="G34" s="84"/>
      <c r="H34" s="84"/>
      <c r="I34" s="84" t="s">
        <v>298</v>
      </c>
      <c r="J34" s="84"/>
      <c r="K34" s="107" t="s">
        <v>331</v>
      </c>
      <c r="L34" s="131">
        <v>60500</v>
      </c>
      <c r="M34" s="123">
        <f>C34*18</f>
        <v>108</v>
      </c>
      <c r="N34" s="123">
        <f>L34*M34</f>
        <v>6534000</v>
      </c>
      <c r="O34" s="99">
        <f>N34*P34</f>
        <v>2286900</v>
      </c>
      <c r="P34" s="78">
        <v>0.35</v>
      </c>
      <c r="R34" s="1"/>
    </row>
    <row r="35" spans="1:18" ht="60.75" customHeight="1" x14ac:dyDescent="0.3">
      <c r="A35" s="106"/>
      <c r="B35" s="106"/>
      <c r="C35" s="106"/>
      <c r="D35" s="30" t="s">
        <v>115</v>
      </c>
      <c r="E35" s="31">
        <v>40879</v>
      </c>
      <c r="F35" s="87"/>
      <c r="G35" s="87"/>
      <c r="H35" s="87"/>
      <c r="I35" s="87"/>
      <c r="J35" s="87"/>
      <c r="K35" s="117"/>
      <c r="L35" s="117"/>
      <c r="M35" s="124"/>
      <c r="N35" s="124"/>
      <c r="O35" s="116"/>
      <c r="P35" s="91"/>
      <c r="R35" s="1"/>
    </row>
    <row r="36" spans="1:18" ht="60.75" customHeight="1" x14ac:dyDescent="0.3">
      <c r="A36" s="106"/>
      <c r="B36" s="106"/>
      <c r="C36" s="106"/>
      <c r="D36" s="30" t="s">
        <v>116</v>
      </c>
      <c r="E36" s="31">
        <v>41334</v>
      </c>
      <c r="F36" s="87"/>
      <c r="G36" s="87"/>
      <c r="H36" s="87"/>
      <c r="I36" s="87"/>
      <c r="J36" s="87"/>
      <c r="K36" s="117"/>
      <c r="L36" s="117"/>
      <c r="M36" s="124"/>
      <c r="N36" s="124"/>
      <c r="O36" s="116"/>
      <c r="P36" s="91"/>
      <c r="R36" s="1"/>
    </row>
    <row r="37" spans="1:18" ht="60.75" customHeight="1" x14ac:dyDescent="0.3">
      <c r="A37" s="106"/>
      <c r="B37" s="106"/>
      <c r="C37" s="106"/>
      <c r="D37" s="30" t="s">
        <v>117</v>
      </c>
      <c r="E37" s="31">
        <v>41942</v>
      </c>
      <c r="F37" s="87"/>
      <c r="G37" s="87"/>
      <c r="H37" s="87"/>
      <c r="I37" s="87"/>
      <c r="J37" s="87"/>
      <c r="K37" s="117"/>
      <c r="L37" s="117"/>
      <c r="M37" s="124"/>
      <c r="N37" s="124"/>
      <c r="O37" s="116"/>
      <c r="P37" s="91"/>
      <c r="R37" s="1"/>
    </row>
    <row r="38" spans="1:18" ht="60.75" customHeight="1" x14ac:dyDescent="0.3">
      <c r="A38" s="106"/>
      <c r="B38" s="106"/>
      <c r="C38" s="106"/>
      <c r="D38" s="34" t="s">
        <v>68</v>
      </c>
      <c r="E38" s="35">
        <v>44914</v>
      </c>
      <c r="F38" s="87"/>
      <c r="G38" s="87"/>
      <c r="H38" s="87"/>
      <c r="I38" s="87"/>
      <c r="J38" s="87"/>
      <c r="K38" s="117"/>
      <c r="L38" s="117"/>
      <c r="M38" s="124"/>
      <c r="N38" s="124"/>
      <c r="O38" s="116"/>
      <c r="P38" s="91"/>
      <c r="R38" s="1"/>
    </row>
    <row r="39" spans="1:18" ht="60.75" customHeight="1" x14ac:dyDescent="0.3">
      <c r="A39" s="112"/>
      <c r="B39" s="112"/>
      <c r="C39" s="112"/>
      <c r="D39" s="34" t="s">
        <v>118</v>
      </c>
      <c r="E39" s="35">
        <v>44280</v>
      </c>
      <c r="F39" s="108"/>
      <c r="G39" s="108"/>
      <c r="H39" s="108"/>
      <c r="I39" s="108"/>
      <c r="J39" s="108"/>
      <c r="K39" s="114"/>
      <c r="L39" s="114"/>
      <c r="M39" s="125"/>
      <c r="N39" s="125"/>
      <c r="O39" s="111"/>
      <c r="P39" s="79"/>
      <c r="R39" s="1"/>
    </row>
    <row r="40" spans="1:18" ht="60.75" customHeight="1" x14ac:dyDescent="0.3">
      <c r="A40" s="80">
        <v>6</v>
      </c>
      <c r="B40" s="83">
        <v>45077</v>
      </c>
      <c r="C40" s="80">
        <v>5</v>
      </c>
      <c r="D40" s="30" t="s">
        <v>119</v>
      </c>
      <c r="E40" s="31">
        <v>32839</v>
      </c>
      <c r="F40" s="84" t="s">
        <v>40</v>
      </c>
      <c r="G40" s="84" t="s">
        <v>39</v>
      </c>
      <c r="H40" s="84"/>
      <c r="I40" s="84" t="s">
        <v>298</v>
      </c>
      <c r="J40" s="84"/>
      <c r="K40" s="107" t="s">
        <v>332</v>
      </c>
      <c r="L40" s="131">
        <v>60500</v>
      </c>
      <c r="M40" s="123">
        <f>C40*18</f>
        <v>90</v>
      </c>
      <c r="N40" s="123">
        <f>L40*M40</f>
        <v>5445000</v>
      </c>
      <c r="O40" s="99">
        <f>N40*P40</f>
        <v>1905749.9999999998</v>
      </c>
      <c r="P40" s="78">
        <v>0.35</v>
      </c>
      <c r="R40" s="1"/>
    </row>
    <row r="41" spans="1:18" ht="60.75" customHeight="1" x14ac:dyDescent="0.3">
      <c r="A41" s="106"/>
      <c r="B41" s="106"/>
      <c r="C41" s="106"/>
      <c r="D41" s="30" t="s">
        <v>120</v>
      </c>
      <c r="E41" s="31">
        <v>33324</v>
      </c>
      <c r="F41" s="87"/>
      <c r="G41" s="87"/>
      <c r="H41" s="87"/>
      <c r="I41" s="87"/>
      <c r="J41" s="87"/>
      <c r="K41" s="117"/>
      <c r="L41" s="117"/>
      <c r="M41" s="124"/>
      <c r="N41" s="124"/>
      <c r="O41" s="116"/>
      <c r="P41" s="91"/>
      <c r="R41" s="1"/>
    </row>
    <row r="42" spans="1:18" ht="60.75" customHeight="1" x14ac:dyDescent="0.3">
      <c r="A42" s="106"/>
      <c r="B42" s="106"/>
      <c r="C42" s="106"/>
      <c r="D42" s="30" t="s">
        <v>121</v>
      </c>
      <c r="E42" s="31">
        <v>39724</v>
      </c>
      <c r="F42" s="87"/>
      <c r="G42" s="87"/>
      <c r="H42" s="87"/>
      <c r="I42" s="87"/>
      <c r="J42" s="87"/>
      <c r="K42" s="117"/>
      <c r="L42" s="117"/>
      <c r="M42" s="124"/>
      <c r="N42" s="124"/>
      <c r="O42" s="116"/>
      <c r="P42" s="91"/>
      <c r="R42" s="1"/>
    </row>
    <row r="43" spans="1:18" ht="60.75" customHeight="1" x14ac:dyDescent="0.3">
      <c r="A43" s="106"/>
      <c r="B43" s="106"/>
      <c r="C43" s="106"/>
      <c r="D43" s="30" t="s">
        <v>122</v>
      </c>
      <c r="E43" s="31">
        <v>41288</v>
      </c>
      <c r="F43" s="87"/>
      <c r="G43" s="87"/>
      <c r="H43" s="87"/>
      <c r="I43" s="87"/>
      <c r="J43" s="87"/>
      <c r="K43" s="117"/>
      <c r="L43" s="117"/>
      <c r="M43" s="124"/>
      <c r="N43" s="124"/>
      <c r="O43" s="116"/>
      <c r="P43" s="91"/>
      <c r="R43" s="1"/>
    </row>
    <row r="44" spans="1:18" ht="60.75" customHeight="1" x14ac:dyDescent="0.3">
      <c r="A44" s="112"/>
      <c r="B44" s="112"/>
      <c r="C44" s="112"/>
      <c r="D44" s="30" t="s">
        <v>123</v>
      </c>
      <c r="E44" s="31">
        <v>43058</v>
      </c>
      <c r="F44" s="108"/>
      <c r="G44" s="108"/>
      <c r="H44" s="108"/>
      <c r="I44" s="108"/>
      <c r="J44" s="108"/>
      <c r="K44" s="114"/>
      <c r="L44" s="114"/>
      <c r="M44" s="125"/>
      <c r="N44" s="125"/>
      <c r="O44" s="111"/>
      <c r="P44" s="79"/>
      <c r="R44" s="1"/>
    </row>
    <row r="45" spans="1:18" ht="60.75" customHeight="1" x14ac:dyDescent="0.3">
      <c r="A45" s="80">
        <v>7</v>
      </c>
      <c r="B45" s="83">
        <v>45355</v>
      </c>
      <c r="C45" s="80">
        <v>6</v>
      </c>
      <c r="D45" s="30" t="s">
        <v>75</v>
      </c>
      <c r="E45" s="31">
        <v>33019</v>
      </c>
      <c r="F45" s="84" t="s">
        <v>77</v>
      </c>
      <c r="G45" s="84" t="s">
        <v>78</v>
      </c>
      <c r="H45" s="84"/>
      <c r="I45" s="84" t="s">
        <v>298</v>
      </c>
      <c r="J45" s="84"/>
      <c r="K45" s="107" t="s">
        <v>333</v>
      </c>
      <c r="L45" s="131">
        <v>60500</v>
      </c>
      <c r="M45" s="123">
        <f>C45*18</f>
        <v>108</v>
      </c>
      <c r="N45" s="123">
        <f>L45*M45</f>
        <v>6534000</v>
      </c>
      <c r="O45" s="99">
        <f>N45*P45</f>
        <v>2286900</v>
      </c>
      <c r="P45" s="78">
        <v>0.35</v>
      </c>
      <c r="R45" s="1"/>
    </row>
    <row r="46" spans="1:18" ht="60.75" customHeight="1" x14ac:dyDescent="0.3">
      <c r="A46" s="106"/>
      <c r="B46" s="106"/>
      <c r="C46" s="106"/>
      <c r="D46" s="30" t="s">
        <v>76</v>
      </c>
      <c r="E46" s="31">
        <v>32940</v>
      </c>
      <c r="F46" s="87"/>
      <c r="G46" s="87"/>
      <c r="H46" s="87"/>
      <c r="I46" s="87"/>
      <c r="J46" s="87"/>
      <c r="K46" s="117"/>
      <c r="L46" s="117"/>
      <c r="M46" s="124"/>
      <c r="N46" s="124"/>
      <c r="O46" s="116"/>
      <c r="P46" s="91"/>
      <c r="R46" s="1"/>
    </row>
    <row r="47" spans="1:18" ht="60.75" customHeight="1" x14ac:dyDescent="0.3">
      <c r="A47" s="106"/>
      <c r="B47" s="106"/>
      <c r="C47" s="106"/>
      <c r="D47" s="30" t="s">
        <v>79</v>
      </c>
      <c r="E47" s="31">
        <v>40710</v>
      </c>
      <c r="F47" s="87"/>
      <c r="G47" s="87"/>
      <c r="H47" s="87"/>
      <c r="I47" s="87"/>
      <c r="J47" s="87"/>
      <c r="K47" s="117"/>
      <c r="L47" s="117"/>
      <c r="M47" s="124"/>
      <c r="N47" s="124"/>
      <c r="O47" s="116"/>
      <c r="P47" s="91"/>
      <c r="R47" s="1"/>
    </row>
    <row r="48" spans="1:18" ht="60.75" customHeight="1" x14ac:dyDescent="0.3">
      <c r="A48" s="106"/>
      <c r="B48" s="106"/>
      <c r="C48" s="106"/>
      <c r="D48" s="30" t="s">
        <v>80</v>
      </c>
      <c r="E48" s="31">
        <v>41278</v>
      </c>
      <c r="F48" s="87"/>
      <c r="G48" s="87"/>
      <c r="H48" s="87"/>
      <c r="I48" s="87"/>
      <c r="J48" s="87"/>
      <c r="K48" s="117"/>
      <c r="L48" s="117"/>
      <c r="M48" s="124"/>
      <c r="N48" s="124"/>
      <c r="O48" s="116"/>
      <c r="P48" s="91"/>
      <c r="R48" s="1"/>
    </row>
    <row r="49" spans="1:18" ht="60.75" customHeight="1" x14ac:dyDescent="0.3">
      <c r="A49" s="106"/>
      <c r="B49" s="106"/>
      <c r="C49" s="106"/>
      <c r="D49" s="30" t="s">
        <v>81</v>
      </c>
      <c r="E49" s="31">
        <v>43794</v>
      </c>
      <c r="F49" s="87"/>
      <c r="G49" s="87"/>
      <c r="H49" s="87"/>
      <c r="I49" s="87"/>
      <c r="J49" s="87"/>
      <c r="K49" s="117"/>
      <c r="L49" s="117"/>
      <c r="M49" s="124"/>
      <c r="N49" s="124"/>
      <c r="O49" s="116"/>
      <c r="P49" s="91"/>
      <c r="R49" s="1"/>
    </row>
    <row r="50" spans="1:18" ht="60.75" customHeight="1" x14ac:dyDescent="0.3">
      <c r="A50" s="112"/>
      <c r="B50" s="112"/>
      <c r="C50" s="112"/>
      <c r="D50" s="30" t="s">
        <v>82</v>
      </c>
      <c r="E50" s="31">
        <v>44449</v>
      </c>
      <c r="F50" s="108"/>
      <c r="G50" s="108"/>
      <c r="H50" s="108"/>
      <c r="I50" s="108"/>
      <c r="J50" s="108"/>
      <c r="K50" s="114"/>
      <c r="L50" s="114"/>
      <c r="M50" s="125"/>
      <c r="N50" s="125"/>
      <c r="O50" s="111"/>
      <c r="P50" s="79"/>
      <c r="R50" s="1"/>
    </row>
    <row r="51" spans="1:18" ht="60.75" customHeight="1" x14ac:dyDescent="0.3">
      <c r="A51" s="80">
        <v>8</v>
      </c>
      <c r="B51" s="83">
        <v>45362</v>
      </c>
      <c r="C51" s="80">
        <v>5</v>
      </c>
      <c r="D51" s="30" t="s">
        <v>83</v>
      </c>
      <c r="E51" s="31">
        <v>33602</v>
      </c>
      <c r="F51" s="84" t="s">
        <v>88</v>
      </c>
      <c r="G51" s="84" t="s">
        <v>89</v>
      </c>
      <c r="H51" s="84"/>
      <c r="I51" s="84" t="s">
        <v>298</v>
      </c>
      <c r="J51" s="84"/>
      <c r="K51" s="107" t="s">
        <v>334</v>
      </c>
      <c r="L51" s="131">
        <v>60500</v>
      </c>
      <c r="M51" s="123">
        <f>C51*18</f>
        <v>90</v>
      </c>
      <c r="N51" s="123">
        <f>L51*M51</f>
        <v>5445000</v>
      </c>
      <c r="O51" s="99">
        <f>N51*P51</f>
        <v>1905749.9999999998</v>
      </c>
      <c r="P51" s="78">
        <v>0.35</v>
      </c>
      <c r="R51" s="1"/>
    </row>
    <row r="52" spans="1:18" ht="60.75" customHeight="1" x14ac:dyDescent="0.3">
      <c r="A52" s="106"/>
      <c r="B52" s="106"/>
      <c r="C52" s="106"/>
      <c r="D52" s="30" t="s">
        <v>84</v>
      </c>
      <c r="E52" s="31">
        <v>33034</v>
      </c>
      <c r="F52" s="87"/>
      <c r="G52" s="87"/>
      <c r="H52" s="87"/>
      <c r="I52" s="87"/>
      <c r="J52" s="87"/>
      <c r="K52" s="117"/>
      <c r="L52" s="117"/>
      <c r="M52" s="124"/>
      <c r="N52" s="124"/>
      <c r="O52" s="116"/>
      <c r="P52" s="91"/>
      <c r="R52" s="1"/>
    </row>
    <row r="53" spans="1:18" ht="60.75" customHeight="1" x14ac:dyDescent="0.3">
      <c r="A53" s="106"/>
      <c r="B53" s="106"/>
      <c r="C53" s="106"/>
      <c r="D53" s="30" t="s">
        <v>85</v>
      </c>
      <c r="E53" s="31">
        <v>40524</v>
      </c>
      <c r="F53" s="87"/>
      <c r="G53" s="87"/>
      <c r="H53" s="87"/>
      <c r="I53" s="87"/>
      <c r="J53" s="87"/>
      <c r="K53" s="117"/>
      <c r="L53" s="117"/>
      <c r="M53" s="124"/>
      <c r="N53" s="124"/>
      <c r="O53" s="116"/>
      <c r="P53" s="91"/>
      <c r="R53" s="1"/>
    </row>
    <row r="54" spans="1:18" ht="60.75" customHeight="1" x14ac:dyDescent="0.3">
      <c r="A54" s="106"/>
      <c r="B54" s="106"/>
      <c r="C54" s="106"/>
      <c r="D54" s="30" t="s">
        <v>86</v>
      </c>
      <c r="E54" s="31">
        <v>41775</v>
      </c>
      <c r="F54" s="87"/>
      <c r="G54" s="87"/>
      <c r="H54" s="87"/>
      <c r="I54" s="87"/>
      <c r="J54" s="87"/>
      <c r="K54" s="117"/>
      <c r="L54" s="117"/>
      <c r="M54" s="124"/>
      <c r="N54" s="124"/>
      <c r="O54" s="116"/>
      <c r="P54" s="91"/>
      <c r="R54" s="1"/>
    </row>
    <row r="55" spans="1:18" ht="60.75" customHeight="1" x14ac:dyDescent="0.3">
      <c r="A55" s="112"/>
      <c r="B55" s="112"/>
      <c r="C55" s="112"/>
      <c r="D55" s="30" t="s">
        <v>87</v>
      </c>
      <c r="E55" s="31">
        <v>44265</v>
      </c>
      <c r="F55" s="108"/>
      <c r="G55" s="108"/>
      <c r="H55" s="108"/>
      <c r="I55" s="108"/>
      <c r="J55" s="108"/>
      <c r="K55" s="114"/>
      <c r="L55" s="114"/>
      <c r="M55" s="125"/>
      <c r="N55" s="125"/>
      <c r="O55" s="111"/>
      <c r="P55" s="79"/>
      <c r="R55" s="1"/>
    </row>
    <row r="56" spans="1:18" ht="60.75" customHeight="1" x14ac:dyDescent="0.3">
      <c r="A56" s="80">
        <v>9</v>
      </c>
      <c r="B56" s="83">
        <v>45442</v>
      </c>
      <c r="C56" s="80">
        <v>5</v>
      </c>
      <c r="D56" s="36" t="s">
        <v>254</v>
      </c>
      <c r="E56" s="29">
        <v>34516</v>
      </c>
      <c r="F56" s="84" t="s">
        <v>259</v>
      </c>
      <c r="G56" s="132" t="s">
        <v>260</v>
      </c>
      <c r="H56" s="132"/>
      <c r="I56" s="132" t="s">
        <v>298</v>
      </c>
      <c r="J56" s="132"/>
      <c r="K56" s="107" t="s">
        <v>335</v>
      </c>
      <c r="L56" s="131">
        <v>60500</v>
      </c>
      <c r="M56" s="123">
        <f>C56*18</f>
        <v>90</v>
      </c>
      <c r="N56" s="123">
        <f>L56*M56</f>
        <v>5445000</v>
      </c>
      <c r="O56" s="99">
        <f>N56*P56</f>
        <v>1905749.9999999998</v>
      </c>
      <c r="P56" s="78">
        <v>0.35</v>
      </c>
      <c r="R56" s="1"/>
    </row>
    <row r="57" spans="1:18" ht="60.75" customHeight="1" x14ac:dyDescent="0.3">
      <c r="A57" s="106"/>
      <c r="B57" s="106"/>
      <c r="C57" s="106"/>
      <c r="D57" s="36" t="s">
        <v>255</v>
      </c>
      <c r="E57" s="29">
        <v>34328</v>
      </c>
      <c r="F57" s="87"/>
      <c r="G57" s="87"/>
      <c r="H57" s="121"/>
      <c r="I57" s="121"/>
      <c r="J57" s="121"/>
      <c r="K57" s="117"/>
      <c r="L57" s="117"/>
      <c r="M57" s="124"/>
      <c r="N57" s="124"/>
      <c r="O57" s="116"/>
      <c r="P57" s="91"/>
      <c r="R57" s="1"/>
    </row>
    <row r="58" spans="1:18" ht="60.75" customHeight="1" x14ac:dyDescent="0.3">
      <c r="A58" s="106"/>
      <c r="B58" s="106"/>
      <c r="C58" s="106"/>
      <c r="D58" s="36" t="s">
        <v>256</v>
      </c>
      <c r="E58" s="29">
        <v>41257</v>
      </c>
      <c r="F58" s="87"/>
      <c r="G58" s="87"/>
      <c r="H58" s="121"/>
      <c r="I58" s="121"/>
      <c r="J58" s="121"/>
      <c r="K58" s="117"/>
      <c r="L58" s="117"/>
      <c r="M58" s="124"/>
      <c r="N58" s="124"/>
      <c r="O58" s="116"/>
      <c r="P58" s="91"/>
      <c r="R58" s="1"/>
    </row>
    <row r="59" spans="1:18" ht="60.75" customHeight="1" x14ac:dyDescent="0.3">
      <c r="A59" s="106"/>
      <c r="B59" s="106"/>
      <c r="C59" s="106"/>
      <c r="D59" s="36" t="s">
        <v>257</v>
      </c>
      <c r="E59" s="29">
        <v>42723</v>
      </c>
      <c r="F59" s="87"/>
      <c r="G59" s="87"/>
      <c r="H59" s="121"/>
      <c r="I59" s="121"/>
      <c r="J59" s="121"/>
      <c r="K59" s="117"/>
      <c r="L59" s="117"/>
      <c r="M59" s="124"/>
      <c r="N59" s="124"/>
      <c r="O59" s="116"/>
      <c r="P59" s="91"/>
      <c r="R59" s="1"/>
    </row>
    <row r="60" spans="1:18" ht="60.75" customHeight="1" x14ac:dyDescent="0.3">
      <c r="A60" s="112"/>
      <c r="B60" s="112"/>
      <c r="C60" s="112"/>
      <c r="D60" s="36" t="s">
        <v>258</v>
      </c>
      <c r="E60" s="29">
        <v>45147</v>
      </c>
      <c r="F60" s="108"/>
      <c r="G60" s="108"/>
      <c r="H60" s="122"/>
      <c r="I60" s="122"/>
      <c r="J60" s="122"/>
      <c r="K60" s="114"/>
      <c r="L60" s="114"/>
      <c r="M60" s="125"/>
      <c r="N60" s="125"/>
      <c r="O60" s="111"/>
      <c r="P60" s="79"/>
      <c r="R60" s="1"/>
    </row>
    <row r="61" spans="1:18" ht="60.75" customHeight="1" x14ac:dyDescent="0.3">
      <c r="A61" s="118">
        <v>10</v>
      </c>
      <c r="B61" s="110">
        <v>45782</v>
      </c>
      <c r="C61" s="118">
        <v>4</v>
      </c>
      <c r="D61" s="36" t="s">
        <v>325</v>
      </c>
      <c r="E61" s="29">
        <v>34686</v>
      </c>
      <c r="F61" s="119"/>
      <c r="G61" s="119"/>
      <c r="H61" s="184"/>
      <c r="I61" s="184" t="s">
        <v>298</v>
      </c>
      <c r="J61" s="184"/>
      <c r="K61" s="167" t="s">
        <v>307</v>
      </c>
      <c r="L61" s="167">
        <v>60500</v>
      </c>
      <c r="M61" s="123">
        <f>C61*18</f>
        <v>72</v>
      </c>
      <c r="N61" s="123">
        <f>L61*M61</f>
        <v>4356000</v>
      </c>
      <c r="O61" s="99">
        <f>N61*P61</f>
        <v>1524600</v>
      </c>
      <c r="P61" s="78">
        <v>0.35</v>
      </c>
      <c r="R61" s="1"/>
    </row>
    <row r="62" spans="1:18" ht="60.75" customHeight="1" x14ac:dyDescent="0.3">
      <c r="A62" s="118"/>
      <c r="B62" s="118"/>
      <c r="C62" s="118"/>
      <c r="D62" s="36" t="s">
        <v>304</v>
      </c>
      <c r="E62" s="29">
        <v>45224</v>
      </c>
      <c r="F62" s="119"/>
      <c r="G62" s="119"/>
      <c r="H62" s="184"/>
      <c r="I62" s="184"/>
      <c r="J62" s="184"/>
      <c r="K62" s="167"/>
      <c r="L62" s="167"/>
      <c r="M62" s="124"/>
      <c r="N62" s="124"/>
      <c r="O62" s="116"/>
      <c r="P62" s="91"/>
      <c r="R62" s="1"/>
    </row>
    <row r="63" spans="1:18" ht="60.75" customHeight="1" x14ac:dyDescent="0.3">
      <c r="A63" s="118"/>
      <c r="B63" s="118"/>
      <c r="C63" s="118"/>
      <c r="D63" s="36" t="s">
        <v>305</v>
      </c>
      <c r="E63" s="29">
        <v>44462</v>
      </c>
      <c r="F63" s="119"/>
      <c r="G63" s="119"/>
      <c r="H63" s="184"/>
      <c r="I63" s="184"/>
      <c r="J63" s="184"/>
      <c r="K63" s="167"/>
      <c r="L63" s="167"/>
      <c r="M63" s="124"/>
      <c r="N63" s="124"/>
      <c r="O63" s="116"/>
      <c r="P63" s="91"/>
      <c r="R63" s="1"/>
    </row>
    <row r="64" spans="1:18" ht="60.75" customHeight="1" x14ac:dyDescent="0.3">
      <c r="A64" s="118"/>
      <c r="B64" s="118"/>
      <c r="C64" s="118"/>
      <c r="D64" s="36" t="s">
        <v>306</v>
      </c>
      <c r="E64" s="29">
        <v>43339</v>
      </c>
      <c r="F64" s="119"/>
      <c r="G64" s="119"/>
      <c r="H64" s="184"/>
      <c r="I64" s="184"/>
      <c r="J64" s="184"/>
      <c r="K64" s="167"/>
      <c r="L64" s="167"/>
      <c r="M64" s="125"/>
      <c r="N64" s="125"/>
      <c r="O64" s="111"/>
      <c r="P64" s="79"/>
      <c r="R64" s="1"/>
    </row>
    <row r="65" spans="1:18" ht="60.75" customHeight="1" x14ac:dyDescent="0.3">
      <c r="A65" s="80">
        <v>11</v>
      </c>
      <c r="B65" s="110">
        <v>45804</v>
      </c>
      <c r="C65" s="80">
        <v>4</v>
      </c>
      <c r="D65" s="37" t="s">
        <v>326</v>
      </c>
      <c r="E65" s="38">
        <v>34281</v>
      </c>
      <c r="F65" s="84"/>
      <c r="G65" s="84"/>
      <c r="H65" s="132"/>
      <c r="I65" s="132" t="s">
        <v>298</v>
      </c>
      <c r="J65" s="132"/>
      <c r="K65" s="167" t="s">
        <v>311</v>
      </c>
      <c r="L65" s="131">
        <v>60500</v>
      </c>
      <c r="M65" s="123">
        <f>C65*18</f>
        <v>72</v>
      </c>
      <c r="N65" s="123">
        <f>L65*M65</f>
        <v>4356000</v>
      </c>
      <c r="O65" s="99">
        <f>N65*P65</f>
        <v>1524600</v>
      </c>
      <c r="P65" s="78">
        <v>0.35</v>
      </c>
      <c r="R65" s="1"/>
    </row>
    <row r="66" spans="1:18" ht="60.75" customHeight="1" x14ac:dyDescent="0.3">
      <c r="A66" s="106"/>
      <c r="B66" s="118"/>
      <c r="C66" s="106"/>
      <c r="D66" s="36" t="s">
        <v>308</v>
      </c>
      <c r="E66" s="29">
        <v>44803</v>
      </c>
      <c r="F66" s="87"/>
      <c r="G66" s="87"/>
      <c r="H66" s="121"/>
      <c r="I66" s="121"/>
      <c r="J66" s="121"/>
      <c r="K66" s="167"/>
      <c r="L66" s="117"/>
      <c r="M66" s="124"/>
      <c r="N66" s="124"/>
      <c r="O66" s="116"/>
      <c r="P66" s="91"/>
      <c r="R66" s="1"/>
    </row>
    <row r="67" spans="1:18" ht="60.75" customHeight="1" x14ac:dyDescent="0.3">
      <c r="A67" s="106"/>
      <c r="B67" s="118"/>
      <c r="C67" s="106"/>
      <c r="D67" s="36" t="s">
        <v>309</v>
      </c>
      <c r="E67" s="29">
        <v>43197</v>
      </c>
      <c r="F67" s="87"/>
      <c r="G67" s="87"/>
      <c r="H67" s="121"/>
      <c r="I67" s="121"/>
      <c r="J67" s="121"/>
      <c r="K67" s="167"/>
      <c r="L67" s="117"/>
      <c r="M67" s="124"/>
      <c r="N67" s="124"/>
      <c r="O67" s="116"/>
      <c r="P67" s="91"/>
      <c r="R67" s="1"/>
    </row>
    <row r="68" spans="1:18" ht="60.75" customHeight="1" x14ac:dyDescent="0.3">
      <c r="A68" s="112"/>
      <c r="B68" s="118"/>
      <c r="C68" s="112"/>
      <c r="D68" s="36" t="s">
        <v>310</v>
      </c>
      <c r="E68" s="29">
        <v>41498</v>
      </c>
      <c r="F68" s="108"/>
      <c r="G68" s="108"/>
      <c r="H68" s="122"/>
      <c r="I68" s="122"/>
      <c r="J68" s="122"/>
      <c r="K68" s="167"/>
      <c r="L68" s="114"/>
      <c r="M68" s="125"/>
      <c r="N68" s="125"/>
      <c r="O68" s="111"/>
      <c r="P68" s="79"/>
      <c r="R68" s="1"/>
    </row>
    <row r="69" spans="1:18" ht="60.75" customHeight="1" x14ac:dyDescent="0.3">
      <c r="A69" s="162" t="s">
        <v>392</v>
      </c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4"/>
      <c r="Q69" s="24"/>
      <c r="R69" s="24"/>
    </row>
    <row r="70" spans="1:18" s="11" customFormat="1" ht="60.75" customHeight="1" x14ac:dyDescent="0.3">
      <c r="A70" s="121">
        <v>12</v>
      </c>
      <c r="B70" s="175">
        <v>43614</v>
      </c>
      <c r="C70" s="173" t="s">
        <v>15</v>
      </c>
      <c r="D70" s="39" t="s">
        <v>239</v>
      </c>
      <c r="E70" s="38">
        <v>34265</v>
      </c>
      <c r="F70" s="121"/>
      <c r="G70" s="121"/>
      <c r="H70" s="121"/>
      <c r="I70" s="121"/>
      <c r="J70" s="121"/>
      <c r="K70" s="171" t="s">
        <v>336</v>
      </c>
      <c r="L70" s="149">
        <v>60500</v>
      </c>
      <c r="M70" s="147">
        <f>C70*18</f>
        <v>72</v>
      </c>
      <c r="N70" s="124">
        <f>L70*M70</f>
        <v>4356000</v>
      </c>
      <c r="O70" s="147">
        <f>N70*P70</f>
        <v>1524600</v>
      </c>
      <c r="P70" s="91">
        <v>0.35</v>
      </c>
      <c r="Q70" s="1"/>
    </row>
    <row r="71" spans="1:18" s="11" customFormat="1" ht="60.75" customHeight="1" x14ac:dyDescent="0.3">
      <c r="A71" s="121"/>
      <c r="B71" s="175"/>
      <c r="C71" s="173"/>
      <c r="D71" s="28" t="s">
        <v>397</v>
      </c>
      <c r="E71" s="29">
        <v>34198</v>
      </c>
      <c r="F71" s="121"/>
      <c r="G71" s="121"/>
      <c r="H71" s="121"/>
      <c r="I71" s="121"/>
      <c r="J71" s="121"/>
      <c r="K71" s="171"/>
      <c r="L71" s="149"/>
      <c r="M71" s="147"/>
      <c r="N71" s="124"/>
      <c r="O71" s="147"/>
      <c r="P71" s="91"/>
      <c r="Q71" s="1"/>
    </row>
    <row r="72" spans="1:18" s="11" customFormat="1" ht="60.75" customHeight="1" x14ac:dyDescent="0.3">
      <c r="A72" s="121"/>
      <c r="B72" s="175"/>
      <c r="C72" s="173"/>
      <c r="D72" s="28" t="s">
        <v>240</v>
      </c>
      <c r="E72" s="29">
        <v>41400</v>
      </c>
      <c r="F72" s="121"/>
      <c r="G72" s="121"/>
      <c r="H72" s="121"/>
      <c r="I72" s="121"/>
      <c r="J72" s="121"/>
      <c r="K72" s="171"/>
      <c r="L72" s="149"/>
      <c r="M72" s="147"/>
      <c r="N72" s="124"/>
      <c r="O72" s="147"/>
      <c r="P72" s="91"/>
      <c r="Q72" s="1"/>
    </row>
    <row r="73" spans="1:18" s="11" customFormat="1" ht="60.75" customHeight="1" x14ac:dyDescent="0.3">
      <c r="A73" s="122"/>
      <c r="B73" s="176"/>
      <c r="C73" s="166"/>
      <c r="D73" s="28" t="s">
        <v>241</v>
      </c>
      <c r="E73" s="29">
        <v>43976</v>
      </c>
      <c r="F73" s="122"/>
      <c r="G73" s="122"/>
      <c r="H73" s="122"/>
      <c r="I73" s="122"/>
      <c r="J73" s="122"/>
      <c r="K73" s="172"/>
      <c r="L73" s="150"/>
      <c r="M73" s="148"/>
      <c r="N73" s="125"/>
      <c r="O73" s="148"/>
      <c r="P73" s="79"/>
      <c r="Q73" s="1"/>
    </row>
    <row r="74" spans="1:18" s="11" customFormat="1" ht="60.75" customHeight="1" x14ac:dyDescent="0.3">
      <c r="A74" s="132">
        <v>13</v>
      </c>
      <c r="B74" s="160">
        <v>43615</v>
      </c>
      <c r="C74" s="165" t="s">
        <v>16</v>
      </c>
      <c r="D74" s="28" t="s">
        <v>237</v>
      </c>
      <c r="E74" s="29">
        <v>34434</v>
      </c>
      <c r="F74" s="154"/>
      <c r="G74" s="154"/>
      <c r="H74" s="132"/>
      <c r="I74" s="132"/>
      <c r="J74" s="132"/>
      <c r="K74" s="153" t="s">
        <v>337</v>
      </c>
      <c r="L74" s="152">
        <v>60500</v>
      </c>
      <c r="M74" s="151">
        <f>C74*18+6</f>
        <v>42</v>
      </c>
      <c r="N74" s="151">
        <f>L74*M74</f>
        <v>2541000</v>
      </c>
      <c r="O74" s="151">
        <f>N74*91</f>
        <v>231231000</v>
      </c>
      <c r="P74" s="78">
        <v>0.35</v>
      </c>
      <c r="Q74" s="1"/>
    </row>
    <row r="75" spans="1:18" ht="60.75" customHeight="1" x14ac:dyDescent="0.3">
      <c r="A75" s="108"/>
      <c r="B75" s="108"/>
      <c r="C75" s="166"/>
      <c r="D75" s="28" t="s">
        <v>238</v>
      </c>
      <c r="E75" s="29">
        <v>43012</v>
      </c>
      <c r="F75" s="155"/>
      <c r="G75" s="155"/>
      <c r="H75" s="122"/>
      <c r="I75" s="122"/>
      <c r="J75" s="122"/>
      <c r="K75" s="114"/>
      <c r="L75" s="114"/>
      <c r="M75" s="125"/>
      <c r="N75" s="125"/>
      <c r="O75" s="125"/>
      <c r="P75" s="79"/>
      <c r="R75" s="1"/>
    </row>
    <row r="76" spans="1:18" ht="60.75" customHeight="1" x14ac:dyDescent="0.3">
      <c r="A76" s="132">
        <v>14</v>
      </c>
      <c r="B76" s="160">
        <v>43615</v>
      </c>
      <c r="C76" s="165" t="s">
        <v>16</v>
      </c>
      <c r="D76" s="28" t="s">
        <v>235</v>
      </c>
      <c r="E76" s="29">
        <v>33351</v>
      </c>
      <c r="F76" s="154"/>
      <c r="G76" s="154"/>
      <c r="H76" s="132"/>
      <c r="I76" s="132"/>
      <c r="J76" s="25"/>
      <c r="K76" s="153" t="s">
        <v>338</v>
      </c>
      <c r="L76" s="152">
        <v>60500</v>
      </c>
      <c r="M76" s="151">
        <f>C76*18+6</f>
        <v>42</v>
      </c>
      <c r="N76" s="151">
        <f>L76*M76</f>
        <v>2541000</v>
      </c>
      <c r="O76" s="151">
        <f>N76*P76</f>
        <v>889350</v>
      </c>
      <c r="P76" s="78">
        <v>0.35</v>
      </c>
      <c r="Q76" s="2"/>
      <c r="R76" s="1"/>
    </row>
    <row r="77" spans="1:18" ht="60.75" customHeight="1" x14ac:dyDescent="0.3">
      <c r="A77" s="108"/>
      <c r="B77" s="108"/>
      <c r="C77" s="166"/>
      <c r="D77" s="28" t="s">
        <v>236</v>
      </c>
      <c r="E77" s="29">
        <v>41004</v>
      </c>
      <c r="F77" s="155"/>
      <c r="G77" s="155"/>
      <c r="H77" s="122"/>
      <c r="I77" s="122"/>
      <c r="J77" s="40"/>
      <c r="K77" s="114"/>
      <c r="L77" s="114"/>
      <c r="M77" s="125"/>
      <c r="N77" s="125"/>
      <c r="O77" s="125"/>
      <c r="P77" s="79"/>
      <c r="Q77" s="2"/>
      <c r="R77" s="1"/>
    </row>
    <row r="78" spans="1:18" ht="60.75" customHeight="1" x14ac:dyDescent="0.3">
      <c r="A78" s="84">
        <v>15</v>
      </c>
      <c r="B78" s="134">
        <v>43615</v>
      </c>
      <c r="C78" s="140" t="s">
        <v>17</v>
      </c>
      <c r="D78" s="39" t="s">
        <v>228</v>
      </c>
      <c r="E78" s="29">
        <v>33540</v>
      </c>
      <c r="F78" s="84"/>
      <c r="G78" s="84"/>
      <c r="H78" s="84"/>
      <c r="I78" s="84"/>
      <c r="J78" s="84"/>
      <c r="K78" s="107" t="s">
        <v>339</v>
      </c>
      <c r="L78" s="131">
        <v>60500</v>
      </c>
      <c r="M78" s="123">
        <f>C78*18</f>
        <v>54</v>
      </c>
      <c r="N78" s="123">
        <f>L78*M78</f>
        <v>3267000</v>
      </c>
      <c r="O78" s="123">
        <f>N78*P78</f>
        <v>1143450</v>
      </c>
      <c r="P78" s="78">
        <v>0.35</v>
      </c>
      <c r="Q78" s="2"/>
      <c r="R78" s="1"/>
    </row>
    <row r="79" spans="1:18" ht="60.75" customHeight="1" x14ac:dyDescent="0.3">
      <c r="A79" s="87"/>
      <c r="B79" s="135"/>
      <c r="C79" s="141"/>
      <c r="D79" s="28" t="s">
        <v>229</v>
      </c>
      <c r="E79" s="29">
        <v>42099</v>
      </c>
      <c r="F79" s="87"/>
      <c r="G79" s="87"/>
      <c r="H79" s="87"/>
      <c r="I79" s="87"/>
      <c r="J79" s="87"/>
      <c r="K79" s="126"/>
      <c r="L79" s="117"/>
      <c r="M79" s="124"/>
      <c r="N79" s="124"/>
      <c r="O79" s="124"/>
      <c r="P79" s="91"/>
      <c r="Q79" s="2"/>
      <c r="R79" s="1"/>
    </row>
    <row r="80" spans="1:18" s="11" customFormat="1" ht="60.75" customHeight="1" x14ac:dyDescent="0.3">
      <c r="A80" s="108"/>
      <c r="B80" s="136"/>
      <c r="C80" s="142"/>
      <c r="D80" s="28" t="s">
        <v>230</v>
      </c>
      <c r="E80" s="29">
        <v>43095</v>
      </c>
      <c r="F80" s="108"/>
      <c r="G80" s="108"/>
      <c r="H80" s="108"/>
      <c r="I80" s="108"/>
      <c r="J80" s="108"/>
      <c r="K80" s="127"/>
      <c r="L80" s="114"/>
      <c r="M80" s="125"/>
      <c r="N80" s="125"/>
      <c r="O80" s="125"/>
      <c r="P80" s="79"/>
      <c r="Q80" s="2"/>
    </row>
    <row r="81" spans="1:18" s="11" customFormat="1" ht="60.75" customHeight="1" x14ac:dyDescent="0.3">
      <c r="A81" s="84">
        <v>16</v>
      </c>
      <c r="B81" s="134">
        <v>43615</v>
      </c>
      <c r="C81" s="140" t="s">
        <v>37</v>
      </c>
      <c r="D81" s="28" t="s">
        <v>223</v>
      </c>
      <c r="E81" s="29">
        <v>32957</v>
      </c>
      <c r="F81" s="84" t="s">
        <v>6</v>
      </c>
      <c r="G81" s="84" t="s">
        <v>227</v>
      </c>
      <c r="H81" s="84"/>
      <c r="I81" s="84"/>
      <c r="J81" s="84"/>
      <c r="K81" s="107" t="s">
        <v>340</v>
      </c>
      <c r="L81" s="131">
        <v>60500</v>
      </c>
      <c r="M81" s="123">
        <f>C81*18</f>
        <v>72</v>
      </c>
      <c r="N81" s="123">
        <f>L81*M81</f>
        <v>4356000</v>
      </c>
      <c r="O81" s="123">
        <f>N81*P81</f>
        <v>1524600</v>
      </c>
      <c r="P81" s="78">
        <v>0.35</v>
      </c>
      <c r="Q81" s="2"/>
    </row>
    <row r="82" spans="1:18" s="11" customFormat="1" ht="60.75" customHeight="1" x14ac:dyDescent="0.3">
      <c r="A82" s="87"/>
      <c r="B82" s="135"/>
      <c r="C82" s="141"/>
      <c r="D82" s="28" t="s">
        <v>224</v>
      </c>
      <c r="E82" s="29">
        <v>34388</v>
      </c>
      <c r="F82" s="87"/>
      <c r="G82" s="87"/>
      <c r="H82" s="87"/>
      <c r="I82" s="87"/>
      <c r="J82" s="87"/>
      <c r="K82" s="126"/>
      <c r="L82" s="117"/>
      <c r="M82" s="124"/>
      <c r="N82" s="124"/>
      <c r="O82" s="124"/>
      <c r="P82" s="91"/>
      <c r="Q82" s="1"/>
    </row>
    <row r="83" spans="1:18" s="16" customFormat="1" ht="60.75" customHeight="1" x14ac:dyDescent="0.3">
      <c r="A83" s="87"/>
      <c r="B83" s="135"/>
      <c r="C83" s="141"/>
      <c r="D83" s="28" t="s">
        <v>225</v>
      </c>
      <c r="E83" s="29">
        <v>44541</v>
      </c>
      <c r="F83" s="87"/>
      <c r="G83" s="87"/>
      <c r="H83" s="87"/>
      <c r="I83" s="87"/>
      <c r="J83" s="87"/>
      <c r="K83" s="126"/>
      <c r="L83" s="117"/>
      <c r="M83" s="124"/>
      <c r="N83" s="124"/>
      <c r="O83" s="124"/>
      <c r="P83" s="91"/>
      <c r="Q83" s="1"/>
    </row>
    <row r="84" spans="1:18" s="2" customFormat="1" ht="60.75" customHeight="1" x14ac:dyDescent="0.3">
      <c r="A84" s="108"/>
      <c r="B84" s="136"/>
      <c r="C84" s="142"/>
      <c r="D84" s="28" t="s">
        <v>226</v>
      </c>
      <c r="E84" s="29">
        <v>42507</v>
      </c>
      <c r="F84" s="108"/>
      <c r="G84" s="108"/>
      <c r="H84" s="108"/>
      <c r="I84" s="108"/>
      <c r="J84" s="108"/>
      <c r="K84" s="127"/>
      <c r="L84" s="114"/>
      <c r="M84" s="125"/>
      <c r="N84" s="125"/>
      <c r="O84" s="125"/>
      <c r="P84" s="79"/>
      <c r="Q84" s="1"/>
    </row>
    <row r="85" spans="1:18" s="2" customFormat="1" ht="60.75" customHeight="1" x14ac:dyDescent="0.3">
      <c r="A85" s="84">
        <v>17</v>
      </c>
      <c r="B85" s="134">
        <v>43712</v>
      </c>
      <c r="C85" s="140" t="s">
        <v>16</v>
      </c>
      <c r="D85" s="30" t="s">
        <v>242</v>
      </c>
      <c r="E85" s="31">
        <v>33890</v>
      </c>
      <c r="F85" s="84"/>
      <c r="G85" s="84"/>
      <c r="H85" s="84"/>
      <c r="I85" s="84"/>
      <c r="J85" s="132"/>
      <c r="K85" s="107" t="s">
        <v>341</v>
      </c>
      <c r="L85" s="131">
        <v>60500</v>
      </c>
      <c r="M85" s="123">
        <f>C85*18+6</f>
        <v>42</v>
      </c>
      <c r="N85" s="123">
        <f>L85*M85</f>
        <v>2541000</v>
      </c>
      <c r="O85" s="169">
        <f>N85*P85</f>
        <v>889350</v>
      </c>
      <c r="P85" s="78">
        <v>0.35</v>
      </c>
      <c r="Q85" s="1"/>
    </row>
    <row r="86" spans="1:18" s="2" customFormat="1" ht="60.75" customHeight="1" x14ac:dyDescent="0.3">
      <c r="A86" s="108"/>
      <c r="B86" s="108"/>
      <c r="C86" s="142"/>
      <c r="D86" s="30" t="s">
        <v>243</v>
      </c>
      <c r="E86" s="31">
        <v>42648</v>
      </c>
      <c r="F86" s="108"/>
      <c r="G86" s="108"/>
      <c r="H86" s="108"/>
      <c r="I86" s="108"/>
      <c r="J86" s="122"/>
      <c r="K86" s="114"/>
      <c r="L86" s="114"/>
      <c r="M86" s="125"/>
      <c r="N86" s="125"/>
      <c r="O86" s="169"/>
      <c r="P86" s="79"/>
      <c r="Q86" s="1"/>
    </row>
    <row r="87" spans="1:18" s="2" customFormat="1" ht="60.75" customHeight="1" x14ac:dyDescent="0.3">
      <c r="A87" s="119">
        <v>18</v>
      </c>
      <c r="B87" s="161">
        <v>43802</v>
      </c>
      <c r="C87" s="140" t="s">
        <v>16</v>
      </c>
      <c r="D87" s="30" t="s">
        <v>231</v>
      </c>
      <c r="E87" s="31">
        <v>33094</v>
      </c>
      <c r="F87" s="84"/>
      <c r="G87" s="84"/>
      <c r="H87" s="84"/>
      <c r="I87" s="84"/>
      <c r="J87" s="132"/>
      <c r="K87" s="168" t="s">
        <v>342</v>
      </c>
      <c r="L87" s="131">
        <v>60500</v>
      </c>
      <c r="M87" s="123">
        <f>C87*18+6</f>
        <v>42</v>
      </c>
      <c r="N87" s="123">
        <f>L87*M87</f>
        <v>2541000</v>
      </c>
      <c r="O87" s="138">
        <f>N87*P87</f>
        <v>889350</v>
      </c>
      <c r="P87" s="199">
        <v>0.35</v>
      </c>
      <c r="Q87"/>
    </row>
    <row r="88" spans="1:18" s="2" customFormat="1" ht="60.75" customHeight="1" x14ac:dyDescent="0.3">
      <c r="A88" s="119"/>
      <c r="B88" s="119"/>
      <c r="C88" s="142"/>
      <c r="D88" s="30" t="s">
        <v>232</v>
      </c>
      <c r="E88" s="31">
        <v>42245</v>
      </c>
      <c r="F88" s="108"/>
      <c r="G88" s="108"/>
      <c r="H88" s="108"/>
      <c r="I88" s="108"/>
      <c r="J88" s="122"/>
      <c r="K88" s="167"/>
      <c r="L88" s="114"/>
      <c r="M88" s="125"/>
      <c r="N88" s="125"/>
      <c r="O88" s="145"/>
      <c r="P88" s="199"/>
      <c r="Q88"/>
    </row>
    <row r="89" spans="1:18" s="2" customFormat="1" ht="60.75" customHeight="1" x14ac:dyDescent="0.3">
      <c r="A89" s="119">
        <v>19</v>
      </c>
      <c r="B89" s="161">
        <v>43824</v>
      </c>
      <c r="C89" s="140" t="s">
        <v>17</v>
      </c>
      <c r="D89" s="30" t="s">
        <v>91</v>
      </c>
      <c r="E89" s="31">
        <v>34298</v>
      </c>
      <c r="F89" s="119" t="s">
        <v>93</v>
      </c>
      <c r="G89" s="84" t="s">
        <v>94</v>
      </c>
      <c r="H89" s="84"/>
      <c r="I89" s="84"/>
      <c r="J89" s="84"/>
      <c r="K89" s="168" t="s">
        <v>343</v>
      </c>
      <c r="L89" s="131">
        <v>60500</v>
      </c>
      <c r="M89" s="170">
        <f>C89*18</f>
        <v>54</v>
      </c>
      <c r="N89" s="123">
        <f>L89*M89</f>
        <v>3267000</v>
      </c>
      <c r="O89" s="169">
        <f>N89*P89</f>
        <v>1143450</v>
      </c>
      <c r="P89" s="196">
        <v>0.35</v>
      </c>
      <c r="Q89"/>
    </row>
    <row r="90" spans="1:18" ht="60.75" customHeight="1" x14ac:dyDescent="0.3">
      <c r="A90" s="119"/>
      <c r="B90" s="119"/>
      <c r="C90" s="141"/>
      <c r="D90" s="36" t="s">
        <v>90</v>
      </c>
      <c r="E90" s="29">
        <v>34370</v>
      </c>
      <c r="F90" s="119"/>
      <c r="G90" s="87"/>
      <c r="H90" s="87"/>
      <c r="I90" s="87"/>
      <c r="J90" s="87"/>
      <c r="K90" s="167"/>
      <c r="L90" s="117"/>
      <c r="M90" s="170"/>
      <c r="N90" s="124"/>
      <c r="O90" s="169"/>
      <c r="P90" s="197"/>
      <c r="Q90"/>
      <c r="R90" s="1"/>
    </row>
    <row r="91" spans="1:18" ht="60.75" customHeight="1" x14ac:dyDescent="0.3">
      <c r="A91" s="119"/>
      <c r="B91" s="119"/>
      <c r="C91" s="142"/>
      <c r="D91" s="30" t="s">
        <v>92</v>
      </c>
      <c r="E91" s="31">
        <v>42049</v>
      </c>
      <c r="F91" s="119"/>
      <c r="G91" s="108"/>
      <c r="H91" s="108"/>
      <c r="I91" s="108"/>
      <c r="J91" s="108"/>
      <c r="K91" s="167"/>
      <c r="L91" s="114"/>
      <c r="M91" s="170"/>
      <c r="N91" s="125"/>
      <c r="O91" s="169"/>
      <c r="P91" s="198"/>
      <c r="Q91"/>
      <c r="R91" s="1"/>
    </row>
    <row r="92" spans="1:18" ht="60.75" customHeight="1" x14ac:dyDescent="0.3">
      <c r="A92" s="119">
        <v>20</v>
      </c>
      <c r="B92" s="161">
        <v>43829</v>
      </c>
      <c r="C92" s="140" t="s">
        <v>16</v>
      </c>
      <c r="D92" s="30" t="s">
        <v>233</v>
      </c>
      <c r="E92" s="31">
        <v>34845</v>
      </c>
      <c r="F92" s="119"/>
      <c r="G92" s="119"/>
      <c r="H92" s="84"/>
      <c r="I92" s="84"/>
      <c r="J92" s="132"/>
      <c r="K92" s="168" t="s">
        <v>344</v>
      </c>
      <c r="L92" s="167">
        <v>60500</v>
      </c>
      <c r="M92" s="170">
        <f>C92*18+6</f>
        <v>42</v>
      </c>
      <c r="N92" s="123">
        <f>L92*M92</f>
        <v>2541000</v>
      </c>
      <c r="O92" s="169">
        <f>N92*P92</f>
        <v>889350</v>
      </c>
      <c r="P92" s="196">
        <v>0.35</v>
      </c>
      <c r="Q92"/>
      <c r="R92" s="1"/>
    </row>
    <row r="93" spans="1:18" ht="60.75" customHeight="1" x14ac:dyDescent="0.3">
      <c r="A93" s="119"/>
      <c r="B93" s="119"/>
      <c r="C93" s="142"/>
      <c r="D93" s="30" t="s">
        <v>234</v>
      </c>
      <c r="E93" s="31">
        <v>43754</v>
      </c>
      <c r="F93" s="119"/>
      <c r="G93" s="119"/>
      <c r="H93" s="108"/>
      <c r="I93" s="108"/>
      <c r="J93" s="122"/>
      <c r="K93" s="167"/>
      <c r="L93" s="167"/>
      <c r="M93" s="170"/>
      <c r="N93" s="125"/>
      <c r="O93" s="169"/>
      <c r="P93" s="198"/>
      <c r="Q93"/>
      <c r="R93" s="1"/>
    </row>
    <row r="94" spans="1:18" ht="60.75" customHeight="1" x14ac:dyDescent="0.3">
      <c r="A94" s="84">
        <v>21</v>
      </c>
      <c r="B94" s="134">
        <v>43846</v>
      </c>
      <c r="C94" s="140" t="s">
        <v>16</v>
      </c>
      <c r="D94" s="30" t="s">
        <v>134</v>
      </c>
      <c r="E94" s="31">
        <v>33331</v>
      </c>
      <c r="F94" s="84"/>
      <c r="G94" s="84"/>
      <c r="H94" s="84"/>
      <c r="I94" s="84"/>
      <c r="J94" s="132"/>
      <c r="K94" s="168" t="s">
        <v>345</v>
      </c>
      <c r="L94" s="131">
        <v>60500</v>
      </c>
      <c r="M94" s="170">
        <f>C94*18+6</f>
        <v>42</v>
      </c>
      <c r="N94" s="123">
        <f>L94*M94</f>
        <v>2541000</v>
      </c>
      <c r="O94" s="169">
        <f>N94*P94</f>
        <v>889350</v>
      </c>
      <c r="P94" s="196">
        <v>0.35</v>
      </c>
      <c r="Q94"/>
      <c r="R94" s="1"/>
    </row>
    <row r="95" spans="1:18" customFormat="1" ht="60.75" customHeight="1" x14ac:dyDescent="0.3">
      <c r="A95" s="108"/>
      <c r="B95" s="108"/>
      <c r="C95" s="142"/>
      <c r="D95" s="30" t="s">
        <v>135</v>
      </c>
      <c r="E95" s="31">
        <v>41257</v>
      </c>
      <c r="F95" s="108"/>
      <c r="G95" s="108"/>
      <c r="H95" s="108"/>
      <c r="I95" s="108"/>
      <c r="J95" s="122"/>
      <c r="K95" s="167"/>
      <c r="L95" s="114"/>
      <c r="M95" s="170"/>
      <c r="N95" s="125"/>
      <c r="O95" s="169"/>
      <c r="P95" s="198"/>
    </row>
    <row r="96" spans="1:18" customFormat="1" ht="60.75" customHeight="1" x14ac:dyDescent="0.3">
      <c r="A96" s="84">
        <v>22</v>
      </c>
      <c r="B96" s="134">
        <v>43916</v>
      </c>
      <c r="C96" s="140" t="s">
        <v>15</v>
      </c>
      <c r="D96" s="30" t="s">
        <v>141</v>
      </c>
      <c r="E96" s="31">
        <v>34529</v>
      </c>
      <c r="F96" s="119" t="s">
        <v>7</v>
      </c>
      <c r="G96" s="119" t="s">
        <v>8</v>
      </c>
      <c r="H96" s="84"/>
      <c r="I96" s="84"/>
      <c r="J96" s="84"/>
      <c r="K96" s="107" t="s">
        <v>346</v>
      </c>
      <c r="L96" s="131">
        <v>60500</v>
      </c>
      <c r="M96" s="123">
        <f>C96*18</f>
        <v>72</v>
      </c>
      <c r="N96" s="123">
        <f>L96*M96</f>
        <v>4356000</v>
      </c>
      <c r="O96" s="169">
        <f>N96*P96</f>
        <v>1524600</v>
      </c>
      <c r="P96" s="196">
        <v>0.35</v>
      </c>
    </row>
    <row r="97" spans="1:17" customFormat="1" ht="60.75" customHeight="1" x14ac:dyDescent="0.3">
      <c r="A97" s="87"/>
      <c r="B97" s="87"/>
      <c r="C97" s="141"/>
      <c r="D97" s="30" t="s">
        <v>142</v>
      </c>
      <c r="E97" s="31">
        <v>34635</v>
      </c>
      <c r="F97" s="119"/>
      <c r="G97" s="119"/>
      <c r="H97" s="87"/>
      <c r="I97" s="87"/>
      <c r="J97" s="87"/>
      <c r="K97" s="117"/>
      <c r="L97" s="117"/>
      <c r="M97" s="124"/>
      <c r="N97" s="124"/>
      <c r="O97" s="169"/>
      <c r="P97" s="197"/>
    </row>
    <row r="98" spans="1:17" customFormat="1" ht="60.75" customHeight="1" x14ac:dyDescent="0.3">
      <c r="A98" s="87"/>
      <c r="B98" s="87"/>
      <c r="C98" s="141"/>
      <c r="D98" s="30" t="s">
        <v>143</v>
      </c>
      <c r="E98" s="31">
        <v>41345</v>
      </c>
      <c r="F98" s="119"/>
      <c r="G98" s="119"/>
      <c r="H98" s="87"/>
      <c r="I98" s="87"/>
      <c r="J98" s="87"/>
      <c r="K98" s="117"/>
      <c r="L98" s="117"/>
      <c r="M98" s="124"/>
      <c r="N98" s="124"/>
      <c r="O98" s="169"/>
      <c r="P98" s="197"/>
    </row>
    <row r="99" spans="1:17" customFormat="1" ht="60.75" customHeight="1" x14ac:dyDescent="0.3">
      <c r="A99" s="108"/>
      <c r="B99" s="108"/>
      <c r="C99" s="142"/>
      <c r="D99" s="30" t="s">
        <v>144</v>
      </c>
      <c r="E99" s="31">
        <v>43862</v>
      </c>
      <c r="F99" s="119"/>
      <c r="G99" s="119"/>
      <c r="H99" s="108"/>
      <c r="I99" s="108"/>
      <c r="J99" s="108"/>
      <c r="K99" s="114"/>
      <c r="L99" s="114"/>
      <c r="M99" s="125"/>
      <c r="N99" s="125"/>
      <c r="O99" s="169"/>
      <c r="P99" s="198"/>
    </row>
    <row r="100" spans="1:17" customFormat="1" ht="60.75" customHeight="1" x14ac:dyDescent="0.3">
      <c r="A100" s="84">
        <v>23</v>
      </c>
      <c r="B100" s="134">
        <v>43965</v>
      </c>
      <c r="C100" s="140" t="s">
        <v>16</v>
      </c>
      <c r="D100" s="30" t="s">
        <v>136</v>
      </c>
      <c r="E100" s="31">
        <v>34999</v>
      </c>
      <c r="F100" s="84"/>
      <c r="G100" s="84"/>
      <c r="H100" s="84"/>
      <c r="I100" s="84"/>
      <c r="J100" s="132"/>
      <c r="K100" s="107" t="s">
        <v>347</v>
      </c>
      <c r="L100" s="131">
        <v>60500</v>
      </c>
      <c r="M100" s="123">
        <f>C100*18+6</f>
        <v>42</v>
      </c>
      <c r="N100" s="123">
        <f>L100*M100</f>
        <v>2541000</v>
      </c>
      <c r="O100" s="169">
        <f>N100*P100</f>
        <v>889350</v>
      </c>
      <c r="P100" s="196">
        <v>0.35</v>
      </c>
    </row>
    <row r="101" spans="1:17" customFormat="1" ht="60.75" customHeight="1" x14ac:dyDescent="0.3">
      <c r="A101" s="108"/>
      <c r="B101" s="108"/>
      <c r="C101" s="142"/>
      <c r="D101" s="30" t="s">
        <v>137</v>
      </c>
      <c r="E101" s="31">
        <v>41576</v>
      </c>
      <c r="F101" s="108"/>
      <c r="G101" s="108"/>
      <c r="H101" s="108"/>
      <c r="I101" s="108"/>
      <c r="J101" s="122"/>
      <c r="K101" s="114"/>
      <c r="L101" s="114"/>
      <c r="M101" s="125"/>
      <c r="N101" s="125"/>
      <c r="O101" s="169"/>
      <c r="P101" s="198"/>
    </row>
    <row r="102" spans="1:17" customFormat="1" ht="60.75" customHeight="1" x14ac:dyDescent="0.3">
      <c r="A102" s="119">
        <v>24</v>
      </c>
      <c r="B102" s="161">
        <v>43973</v>
      </c>
      <c r="C102" s="140" t="s">
        <v>16</v>
      </c>
      <c r="D102" s="30" t="s">
        <v>148</v>
      </c>
      <c r="E102" s="31">
        <v>33912</v>
      </c>
      <c r="F102" s="84"/>
      <c r="G102" s="84"/>
      <c r="H102" s="84"/>
      <c r="I102" s="84"/>
      <c r="J102" s="132"/>
      <c r="K102" s="107" t="s">
        <v>348</v>
      </c>
      <c r="L102" s="131">
        <v>60500</v>
      </c>
      <c r="M102" s="123">
        <f>C102*18+6</f>
        <v>42</v>
      </c>
      <c r="N102" s="138">
        <f>L102*M102</f>
        <v>2541000</v>
      </c>
      <c r="O102" s="145">
        <f>N102*P102</f>
        <v>889350</v>
      </c>
      <c r="P102" s="196">
        <v>0.35</v>
      </c>
    </row>
    <row r="103" spans="1:17" customFormat="1" ht="60.75" customHeight="1" x14ac:dyDescent="0.3">
      <c r="A103" s="119"/>
      <c r="B103" s="119"/>
      <c r="C103" s="142"/>
      <c r="D103" s="30" t="s">
        <v>149</v>
      </c>
      <c r="E103" s="31">
        <v>43488</v>
      </c>
      <c r="F103" s="108"/>
      <c r="G103" s="108"/>
      <c r="H103" s="108"/>
      <c r="I103" s="108"/>
      <c r="J103" s="122"/>
      <c r="K103" s="114"/>
      <c r="L103" s="114"/>
      <c r="M103" s="125"/>
      <c r="N103" s="111"/>
      <c r="O103" s="146"/>
      <c r="P103" s="198"/>
    </row>
    <row r="104" spans="1:17" customFormat="1" ht="60.75" customHeight="1" x14ac:dyDescent="0.3">
      <c r="A104" s="84">
        <v>25</v>
      </c>
      <c r="B104" s="161">
        <v>43980</v>
      </c>
      <c r="C104" s="140" t="s">
        <v>17</v>
      </c>
      <c r="D104" s="36" t="s">
        <v>138</v>
      </c>
      <c r="E104" s="29">
        <v>35054</v>
      </c>
      <c r="F104" s="84" t="s">
        <v>33</v>
      </c>
      <c r="G104" s="84"/>
      <c r="H104" s="84"/>
      <c r="I104" s="84"/>
      <c r="J104" s="84"/>
      <c r="K104" s="168" t="s">
        <v>349</v>
      </c>
      <c r="L104" s="131">
        <v>60500</v>
      </c>
      <c r="M104" s="123">
        <f>C104*18</f>
        <v>54</v>
      </c>
      <c r="N104" s="123">
        <f>L104*M104</f>
        <v>3267000</v>
      </c>
      <c r="O104" s="138">
        <f>N104*P104</f>
        <v>1143450</v>
      </c>
      <c r="P104" s="196">
        <v>0.35</v>
      </c>
    </row>
    <row r="105" spans="1:17" customFormat="1" ht="60.75" customHeight="1" x14ac:dyDescent="0.3">
      <c r="A105" s="87"/>
      <c r="B105" s="161"/>
      <c r="C105" s="141"/>
      <c r="D105" s="36" t="s">
        <v>139</v>
      </c>
      <c r="E105" s="29">
        <v>45026</v>
      </c>
      <c r="F105" s="87"/>
      <c r="G105" s="87"/>
      <c r="H105" s="87"/>
      <c r="I105" s="87"/>
      <c r="J105" s="87"/>
      <c r="K105" s="168"/>
      <c r="L105" s="117"/>
      <c r="M105" s="124"/>
      <c r="N105" s="124"/>
      <c r="O105" s="145"/>
      <c r="P105" s="197"/>
    </row>
    <row r="106" spans="1:17" customFormat="1" ht="60.75" customHeight="1" x14ac:dyDescent="0.3">
      <c r="A106" s="108"/>
      <c r="B106" s="119"/>
      <c r="C106" s="142"/>
      <c r="D106" s="30" t="s">
        <v>140</v>
      </c>
      <c r="E106" s="31">
        <v>42738</v>
      </c>
      <c r="F106" s="108"/>
      <c r="G106" s="108"/>
      <c r="H106" s="108"/>
      <c r="I106" s="108"/>
      <c r="J106" s="108"/>
      <c r="K106" s="167"/>
      <c r="L106" s="114"/>
      <c r="M106" s="125"/>
      <c r="N106" s="125"/>
      <c r="O106" s="146"/>
      <c r="P106" s="198"/>
      <c r="Q106" s="5"/>
    </row>
    <row r="107" spans="1:17" customFormat="1" ht="60.75" customHeight="1" x14ac:dyDescent="0.3">
      <c r="A107" s="84">
        <v>26</v>
      </c>
      <c r="B107" s="134">
        <v>44344</v>
      </c>
      <c r="C107" s="140" t="s">
        <v>16</v>
      </c>
      <c r="D107" s="30" t="s">
        <v>132</v>
      </c>
      <c r="E107" s="31">
        <v>32996</v>
      </c>
      <c r="F107" s="84"/>
      <c r="G107" s="84"/>
      <c r="H107" s="84"/>
      <c r="I107" s="84"/>
      <c r="J107" s="132"/>
      <c r="K107" s="107" t="s">
        <v>351</v>
      </c>
      <c r="L107" s="131">
        <v>60500</v>
      </c>
      <c r="M107" s="123">
        <f>C107*18+6</f>
        <v>42</v>
      </c>
      <c r="N107" s="123">
        <f>L107*M107</f>
        <v>2541000</v>
      </c>
      <c r="O107" s="138">
        <f>N107*P107</f>
        <v>889350</v>
      </c>
      <c r="P107" s="200">
        <v>0.35</v>
      </c>
      <c r="Q107" s="5"/>
    </row>
    <row r="108" spans="1:17" customFormat="1" ht="60.75" customHeight="1" x14ac:dyDescent="0.3">
      <c r="A108" s="108"/>
      <c r="B108" s="108"/>
      <c r="C108" s="142"/>
      <c r="D108" s="30" t="s">
        <v>133</v>
      </c>
      <c r="E108" s="31">
        <v>43142</v>
      </c>
      <c r="F108" s="108"/>
      <c r="G108" s="108"/>
      <c r="H108" s="108"/>
      <c r="I108" s="108"/>
      <c r="J108" s="122"/>
      <c r="K108" s="114"/>
      <c r="L108" s="114"/>
      <c r="M108" s="125"/>
      <c r="N108" s="125"/>
      <c r="O108" s="146"/>
      <c r="P108" s="202"/>
      <c r="Q108" s="6"/>
    </row>
    <row r="109" spans="1:17" customFormat="1" ht="60.75" customHeight="1" x14ac:dyDescent="0.3">
      <c r="A109" s="84">
        <v>27</v>
      </c>
      <c r="B109" s="134">
        <v>44347</v>
      </c>
      <c r="C109" s="140" t="s">
        <v>15</v>
      </c>
      <c r="D109" s="30" t="s">
        <v>127</v>
      </c>
      <c r="E109" s="31">
        <v>34428</v>
      </c>
      <c r="F109" s="119" t="s">
        <v>131</v>
      </c>
      <c r="G109" s="84" t="s">
        <v>21</v>
      </c>
      <c r="H109" s="84"/>
      <c r="I109" s="84"/>
      <c r="J109" s="84"/>
      <c r="K109" s="107" t="s">
        <v>352</v>
      </c>
      <c r="L109" s="131">
        <v>60500</v>
      </c>
      <c r="M109" s="123">
        <f>C109*18</f>
        <v>72</v>
      </c>
      <c r="N109" s="123">
        <f>L109*M109</f>
        <v>4356000</v>
      </c>
      <c r="O109" s="138">
        <f>N109*P109</f>
        <v>1524600</v>
      </c>
      <c r="P109" s="200">
        <v>0.35</v>
      </c>
      <c r="Q109" s="6"/>
    </row>
    <row r="110" spans="1:17" customFormat="1" ht="60.75" customHeight="1" x14ac:dyDescent="0.3">
      <c r="A110" s="87"/>
      <c r="B110" s="87"/>
      <c r="C110" s="141"/>
      <c r="D110" s="30" t="s">
        <v>128</v>
      </c>
      <c r="E110" s="31">
        <v>34300</v>
      </c>
      <c r="F110" s="119"/>
      <c r="G110" s="87"/>
      <c r="H110" s="87"/>
      <c r="I110" s="87"/>
      <c r="J110" s="87"/>
      <c r="K110" s="117"/>
      <c r="L110" s="117"/>
      <c r="M110" s="124"/>
      <c r="N110" s="124"/>
      <c r="O110" s="145"/>
      <c r="P110" s="201"/>
      <c r="Q110" s="5"/>
    </row>
    <row r="111" spans="1:17" customFormat="1" ht="60.75" customHeight="1" x14ac:dyDescent="0.3">
      <c r="A111" s="87"/>
      <c r="B111" s="87"/>
      <c r="C111" s="141"/>
      <c r="D111" s="30" t="s">
        <v>129</v>
      </c>
      <c r="E111" s="31">
        <v>43240</v>
      </c>
      <c r="F111" s="119"/>
      <c r="G111" s="87"/>
      <c r="H111" s="87"/>
      <c r="I111" s="87"/>
      <c r="J111" s="87"/>
      <c r="K111" s="117"/>
      <c r="L111" s="117"/>
      <c r="M111" s="124"/>
      <c r="N111" s="124"/>
      <c r="O111" s="145"/>
      <c r="P111" s="201"/>
    </row>
    <row r="112" spans="1:17" customFormat="1" ht="60.75" customHeight="1" x14ac:dyDescent="0.3">
      <c r="A112" s="108"/>
      <c r="B112" s="108"/>
      <c r="C112" s="142"/>
      <c r="D112" s="30" t="s">
        <v>130</v>
      </c>
      <c r="E112" s="31">
        <v>43722</v>
      </c>
      <c r="F112" s="119"/>
      <c r="G112" s="108"/>
      <c r="H112" s="108"/>
      <c r="I112" s="108"/>
      <c r="J112" s="108"/>
      <c r="K112" s="114"/>
      <c r="L112" s="114"/>
      <c r="M112" s="125"/>
      <c r="N112" s="125"/>
      <c r="O112" s="146"/>
      <c r="P112" s="202"/>
    </row>
    <row r="113" spans="1:17" customFormat="1" ht="60.75" customHeight="1" x14ac:dyDescent="0.3">
      <c r="A113" s="84">
        <v>28</v>
      </c>
      <c r="B113" s="134">
        <v>44347</v>
      </c>
      <c r="C113" s="140" t="s">
        <v>16</v>
      </c>
      <c r="D113" s="30" t="s">
        <v>125</v>
      </c>
      <c r="E113" s="31">
        <v>34576</v>
      </c>
      <c r="F113" s="84"/>
      <c r="G113" s="84"/>
      <c r="H113" s="84"/>
      <c r="I113" s="84"/>
      <c r="J113" s="132"/>
      <c r="K113" s="107" t="s">
        <v>324</v>
      </c>
      <c r="L113" s="131">
        <v>60500</v>
      </c>
      <c r="M113" s="123">
        <f>C113*18+6</f>
        <v>42</v>
      </c>
      <c r="N113" s="123">
        <f>L113*M113</f>
        <v>2541000</v>
      </c>
      <c r="O113" s="138">
        <f>N113*P113</f>
        <v>889350</v>
      </c>
      <c r="P113" s="200">
        <v>0.35</v>
      </c>
    </row>
    <row r="114" spans="1:17" customFormat="1" ht="60.75" customHeight="1" x14ac:dyDescent="0.3">
      <c r="A114" s="108"/>
      <c r="B114" s="108"/>
      <c r="C114" s="142"/>
      <c r="D114" s="30" t="s">
        <v>126</v>
      </c>
      <c r="E114" s="31">
        <v>42950</v>
      </c>
      <c r="F114" s="108"/>
      <c r="G114" s="108"/>
      <c r="H114" s="108"/>
      <c r="I114" s="108"/>
      <c r="J114" s="122"/>
      <c r="K114" s="114"/>
      <c r="L114" s="114"/>
      <c r="M114" s="125"/>
      <c r="N114" s="125"/>
      <c r="O114" s="146"/>
      <c r="P114" s="202"/>
    </row>
    <row r="115" spans="1:17" customFormat="1" ht="60.75" customHeight="1" x14ac:dyDescent="0.3">
      <c r="A115" s="84">
        <v>29</v>
      </c>
      <c r="B115" s="134">
        <v>44630</v>
      </c>
      <c r="C115" s="140" t="s">
        <v>15</v>
      </c>
      <c r="D115" s="30" t="s">
        <v>353</v>
      </c>
      <c r="E115" s="35">
        <v>33820</v>
      </c>
      <c r="F115" s="134"/>
      <c r="G115" s="84"/>
      <c r="H115" s="84"/>
      <c r="I115" s="84"/>
      <c r="J115" s="84"/>
      <c r="K115" s="107" t="s">
        <v>354</v>
      </c>
      <c r="L115" s="131">
        <v>60500</v>
      </c>
      <c r="M115" s="123">
        <f>C115*18</f>
        <v>72</v>
      </c>
      <c r="N115" s="123">
        <f>L115*M115</f>
        <v>4356000</v>
      </c>
      <c r="O115" s="123">
        <f>N115*P115</f>
        <v>1524600</v>
      </c>
      <c r="P115" s="200">
        <v>0.35</v>
      </c>
    </row>
    <row r="116" spans="1:17" customFormat="1" ht="60.75" customHeight="1" x14ac:dyDescent="0.3">
      <c r="A116" s="87"/>
      <c r="B116" s="135"/>
      <c r="C116" s="141"/>
      <c r="D116" s="30" t="s">
        <v>189</v>
      </c>
      <c r="E116" s="31">
        <v>42063</v>
      </c>
      <c r="F116" s="135"/>
      <c r="G116" s="87"/>
      <c r="H116" s="87"/>
      <c r="I116" s="87"/>
      <c r="J116" s="87"/>
      <c r="K116" s="117"/>
      <c r="L116" s="117"/>
      <c r="M116" s="124"/>
      <c r="N116" s="124"/>
      <c r="O116" s="124"/>
      <c r="P116" s="201"/>
    </row>
    <row r="117" spans="1:17" customFormat="1" ht="60.75" customHeight="1" x14ac:dyDescent="0.3">
      <c r="A117" s="87"/>
      <c r="B117" s="135"/>
      <c r="C117" s="141"/>
      <c r="D117" s="30" t="s">
        <v>190</v>
      </c>
      <c r="E117" s="42">
        <v>43055</v>
      </c>
      <c r="F117" s="135"/>
      <c r="G117" s="87"/>
      <c r="H117" s="87"/>
      <c r="I117" s="87"/>
      <c r="J117" s="87"/>
      <c r="K117" s="117"/>
      <c r="L117" s="117"/>
      <c r="M117" s="124"/>
      <c r="N117" s="124"/>
      <c r="O117" s="124"/>
      <c r="P117" s="201"/>
    </row>
    <row r="118" spans="1:17" customFormat="1" ht="60.75" customHeight="1" x14ac:dyDescent="0.3">
      <c r="A118" s="108"/>
      <c r="B118" s="136"/>
      <c r="C118" s="142"/>
      <c r="D118" s="30" t="s">
        <v>191</v>
      </c>
      <c r="E118" s="31">
        <v>44311</v>
      </c>
      <c r="F118" s="136"/>
      <c r="G118" s="108"/>
      <c r="H118" s="108"/>
      <c r="I118" s="108"/>
      <c r="J118" s="108"/>
      <c r="K118" s="114"/>
      <c r="L118" s="114"/>
      <c r="M118" s="125"/>
      <c r="N118" s="125"/>
      <c r="O118" s="125"/>
      <c r="P118" s="202"/>
    </row>
    <row r="119" spans="1:17" customFormat="1" ht="60.75" customHeight="1" x14ac:dyDescent="0.3">
      <c r="A119" s="84">
        <v>30</v>
      </c>
      <c r="B119" s="134">
        <v>44641</v>
      </c>
      <c r="C119" s="140" t="s">
        <v>17</v>
      </c>
      <c r="D119" s="30" t="s">
        <v>209</v>
      </c>
      <c r="E119" s="31">
        <v>34649</v>
      </c>
      <c r="F119" s="84" t="s">
        <v>22</v>
      </c>
      <c r="G119" s="84" t="s">
        <v>211</v>
      </c>
      <c r="H119" s="84"/>
      <c r="I119" s="84"/>
      <c r="J119" s="84"/>
      <c r="K119" s="107" t="s">
        <v>355</v>
      </c>
      <c r="L119" s="131">
        <v>60500</v>
      </c>
      <c r="M119" s="123">
        <f>C119*18</f>
        <v>54</v>
      </c>
      <c r="N119" s="123">
        <f>L119*M119</f>
        <v>3267000</v>
      </c>
      <c r="O119" s="138">
        <f>N119*P119</f>
        <v>1143450</v>
      </c>
      <c r="P119" s="200">
        <v>0.35</v>
      </c>
    </row>
    <row r="120" spans="1:17" customFormat="1" ht="60.75" customHeight="1" x14ac:dyDescent="0.3">
      <c r="A120" s="87"/>
      <c r="B120" s="135"/>
      <c r="C120" s="141"/>
      <c r="D120" s="30" t="s">
        <v>210</v>
      </c>
      <c r="E120" s="31">
        <v>33737</v>
      </c>
      <c r="F120" s="87"/>
      <c r="G120" s="87"/>
      <c r="H120" s="87"/>
      <c r="I120" s="87"/>
      <c r="J120" s="87"/>
      <c r="K120" s="126"/>
      <c r="L120" s="117"/>
      <c r="M120" s="124"/>
      <c r="N120" s="124"/>
      <c r="O120" s="145"/>
      <c r="P120" s="201"/>
    </row>
    <row r="121" spans="1:17" customFormat="1" ht="60.75" customHeight="1" x14ac:dyDescent="0.3">
      <c r="A121" s="108"/>
      <c r="B121" s="136"/>
      <c r="C121" s="142"/>
      <c r="D121" s="30" t="s">
        <v>212</v>
      </c>
      <c r="E121" s="31">
        <v>44609</v>
      </c>
      <c r="F121" s="108"/>
      <c r="G121" s="108"/>
      <c r="H121" s="108"/>
      <c r="I121" s="108"/>
      <c r="J121" s="108"/>
      <c r="K121" s="127"/>
      <c r="L121" s="114"/>
      <c r="M121" s="125"/>
      <c r="N121" s="125"/>
      <c r="O121" s="146"/>
      <c r="P121" s="202"/>
    </row>
    <row r="122" spans="1:17" customFormat="1" ht="60.75" customHeight="1" x14ac:dyDescent="0.3">
      <c r="A122" s="132">
        <v>31</v>
      </c>
      <c r="B122" s="160">
        <v>44648</v>
      </c>
      <c r="C122" s="165" t="s">
        <v>17</v>
      </c>
      <c r="D122" s="36" t="s">
        <v>213</v>
      </c>
      <c r="E122" s="29">
        <v>34968</v>
      </c>
      <c r="F122" s="84" t="s">
        <v>23</v>
      </c>
      <c r="G122" s="84" t="s">
        <v>216</v>
      </c>
      <c r="H122" s="84"/>
      <c r="I122" s="84"/>
      <c r="J122" s="84"/>
      <c r="K122" s="107" t="s">
        <v>356</v>
      </c>
      <c r="L122" s="131">
        <v>60500</v>
      </c>
      <c r="M122" s="123">
        <f>C122*18</f>
        <v>54</v>
      </c>
      <c r="N122" s="123">
        <f>L122*M122</f>
        <v>3267000</v>
      </c>
      <c r="O122" s="138">
        <f>N122*P122</f>
        <v>1143450</v>
      </c>
      <c r="P122" s="78">
        <v>0.35</v>
      </c>
    </row>
    <row r="123" spans="1:17" customFormat="1" ht="60.75" customHeight="1" x14ac:dyDescent="0.3">
      <c r="A123" s="121"/>
      <c r="B123" s="175"/>
      <c r="C123" s="173"/>
      <c r="D123" s="36" t="s">
        <v>214</v>
      </c>
      <c r="E123" s="29">
        <v>36020</v>
      </c>
      <c r="F123" s="87"/>
      <c r="G123" s="87"/>
      <c r="H123" s="87"/>
      <c r="I123" s="87"/>
      <c r="J123" s="87"/>
      <c r="K123" s="126"/>
      <c r="L123" s="117"/>
      <c r="M123" s="124"/>
      <c r="N123" s="124"/>
      <c r="O123" s="145"/>
      <c r="P123" s="91"/>
    </row>
    <row r="124" spans="1:17" customFormat="1" ht="60.75" customHeight="1" x14ac:dyDescent="0.3">
      <c r="A124" s="122"/>
      <c r="B124" s="176"/>
      <c r="C124" s="166"/>
      <c r="D124" s="36" t="s">
        <v>215</v>
      </c>
      <c r="E124" s="29">
        <v>42553</v>
      </c>
      <c r="F124" s="108"/>
      <c r="G124" s="108"/>
      <c r="H124" s="108"/>
      <c r="I124" s="108"/>
      <c r="J124" s="108"/>
      <c r="K124" s="127"/>
      <c r="L124" s="114"/>
      <c r="M124" s="125"/>
      <c r="N124" s="125"/>
      <c r="O124" s="146"/>
      <c r="P124" s="79"/>
    </row>
    <row r="125" spans="1:17" customFormat="1" ht="51" customHeight="1" x14ac:dyDescent="0.3">
      <c r="A125" s="84">
        <v>32</v>
      </c>
      <c r="B125" s="134">
        <v>44669</v>
      </c>
      <c r="C125" s="140" t="s">
        <v>15</v>
      </c>
      <c r="D125" s="30" t="s">
        <v>217</v>
      </c>
      <c r="E125" s="31">
        <v>34054</v>
      </c>
      <c r="F125" s="84" t="s">
        <v>24</v>
      </c>
      <c r="G125" s="84" t="s">
        <v>25</v>
      </c>
      <c r="H125" s="84"/>
      <c r="I125" s="84"/>
      <c r="J125" s="84"/>
      <c r="K125" s="107" t="s">
        <v>357</v>
      </c>
      <c r="L125" s="131">
        <v>60500</v>
      </c>
      <c r="M125" s="123">
        <f>C125*18</f>
        <v>72</v>
      </c>
      <c r="N125" s="123">
        <f>L125*M125</f>
        <v>4356000</v>
      </c>
      <c r="O125" s="138">
        <f>N125*P125</f>
        <v>1524600</v>
      </c>
      <c r="P125" s="78">
        <v>0.35</v>
      </c>
    </row>
    <row r="126" spans="1:17" customFormat="1" ht="51" customHeight="1" x14ac:dyDescent="0.3">
      <c r="A126" s="143"/>
      <c r="B126" s="143"/>
      <c r="C126" s="143"/>
      <c r="D126" s="30" t="s">
        <v>218</v>
      </c>
      <c r="E126" s="31">
        <v>35818</v>
      </c>
      <c r="F126" s="87"/>
      <c r="G126" s="87"/>
      <c r="H126" s="87"/>
      <c r="I126" s="87"/>
      <c r="J126" s="87"/>
      <c r="K126" s="126"/>
      <c r="L126" s="117"/>
      <c r="M126" s="124"/>
      <c r="N126" s="124"/>
      <c r="O126" s="145"/>
      <c r="P126" s="91"/>
    </row>
    <row r="127" spans="1:17" s="12" customFormat="1" ht="60.75" customHeight="1" x14ac:dyDescent="0.3">
      <c r="A127" s="143"/>
      <c r="B127" s="143"/>
      <c r="C127" s="143"/>
      <c r="D127" s="30" t="s">
        <v>219</v>
      </c>
      <c r="E127" s="31">
        <v>43183</v>
      </c>
      <c r="F127" s="87"/>
      <c r="G127" s="87"/>
      <c r="H127" s="87"/>
      <c r="I127" s="87"/>
      <c r="J127" s="87"/>
      <c r="K127" s="126"/>
      <c r="L127" s="117"/>
      <c r="M127" s="124"/>
      <c r="N127" s="124"/>
      <c r="O127" s="145"/>
      <c r="P127" s="91"/>
      <c r="Q127"/>
    </row>
    <row r="128" spans="1:17" s="12" customFormat="1" ht="60.75" customHeight="1" x14ac:dyDescent="0.3">
      <c r="A128" s="144"/>
      <c r="B128" s="144"/>
      <c r="C128" s="144"/>
      <c r="D128" s="30" t="s">
        <v>220</v>
      </c>
      <c r="E128" s="31">
        <v>43853</v>
      </c>
      <c r="F128" s="108"/>
      <c r="G128" s="108"/>
      <c r="H128" s="108"/>
      <c r="I128" s="108"/>
      <c r="J128" s="108"/>
      <c r="K128" s="127"/>
      <c r="L128" s="114"/>
      <c r="M128" s="125"/>
      <c r="N128" s="125"/>
      <c r="O128" s="146"/>
      <c r="P128" s="79"/>
      <c r="Q128"/>
    </row>
    <row r="129" spans="1:17" s="12" customFormat="1" ht="60.75" customHeight="1" x14ac:dyDescent="0.3">
      <c r="A129" s="80">
        <v>33</v>
      </c>
      <c r="B129" s="83">
        <v>44670</v>
      </c>
      <c r="C129" s="80">
        <v>2</v>
      </c>
      <c r="D129" s="43" t="s">
        <v>221</v>
      </c>
      <c r="E129" s="31">
        <v>32957</v>
      </c>
      <c r="F129" s="84"/>
      <c r="G129" s="84"/>
      <c r="H129" s="84"/>
      <c r="I129" s="84"/>
      <c r="J129" s="132"/>
      <c r="K129" s="107" t="s">
        <v>358</v>
      </c>
      <c r="L129" s="131">
        <v>60500</v>
      </c>
      <c r="M129" s="123">
        <f>C129*18+6</f>
        <v>42</v>
      </c>
      <c r="N129" s="123">
        <f>L129*M129</f>
        <v>2541000</v>
      </c>
      <c r="O129" s="138">
        <f>N129*P129</f>
        <v>889350</v>
      </c>
      <c r="P129" s="78">
        <v>0.35</v>
      </c>
      <c r="Q129"/>
    </row>
    <row r="130" spans="1:17" s="12" customFormat="1" ht="60.75" customHeight="1" x14ac:dyDescent="0.3">
      <c r="A130" s="112"/>
      <c r="B130" s="112"/>
      <c r="C130" s="112"/>
      <c r="D130" s="30" t="s">
        <v>222</v>
      </c>
      <c r="E130" s="31">
        <v>42740</v>
      </c>
      <c r="F130" s="108"/>
      <c r="G130" s="108"/>
      <c r="H130" s="108"/>
      <c r="I130" s="108"/>
      <c r="J130" s="122"/>
      <c r="K130" s="127"/>
      <c r="L130" s="114"/>
      <c r="M130" s="125"/>
      <c r="N130" s="125"/>
      <c r="O130" s="146"/>
      <c r="P130" s="79"/>
      <c r="Q130"/>
    </row>
    <row r="131" spans="1:17" customFormat="1" ht="60.75" customHeight="1" x14ac:dyDescent="0.3">
      <c r="A131" s="80">
        <v>34</v>
      </c>
      <c r="B131" s="83">
        <v>44707</v>
      </c>
      <c r="C131" s="80">
        <v>4</v>
      </c>
      <c r="D131" s="30" t="s">
        <v>180</v>
      </c>
      <c r="E131" s="31">
        <v>32870</v>
      </c>
      <c r="F131" s="84" t="s">
        <v>183</v>
      </c>
      <c r="G131" s="84" t="s">
        <v>184</v>
      </c>
      <c r="H131" s="84"/>
      <c r="I131" s="84"/>
      <c r="J131" s="84"/>
      <c r="K131" s="107" t="s">
        <v>359</v>
      </c>
      <c r="L131" s="131">
        <v>60500</v>
      </c>
      <c r="M131" s="123">
        <f>C131*18</f>
        <v>72</v>
      </c>
      <c r="N131" s="123">
        <f>L131*M131</f>
        <v>4356000</v>
      </c>
      <c r="O131" s="138">
        <f>N131*P131</f>
        <v>1524600</v>
      </c>
      <c r="P131" s="78">
        <v>0.35</v>
      </c>
    </row>
    <row r="132" spans="1:17" customFormat="1" ht="60.75" customHeight="1" x14ac:dyDescent="0.3">
      <c r="A132" s="106"/>
      <c r="B132" s="137"/>
      <c r="C132" s="106"/>
      <c r="D132" s="30" t="s">
        <v>181</v>
      </c>
      <c r="E132" s="31">
        <v>32744</v>
      </c>
      <c r="F132" s="87"/>
      <c r="G132" s="87"/>
      <c r="H132" s="87"/>
      <c r="I132" s="87"/>
      <c r="J132" s="87"/>
      <c r="K132" s="126"/>
      <c r="L132" s="117"/>
      <c r="M132" s="124"/>
      <c r="N132" s="124"/>
      <c r="O132" s="145"/>
      <c r="P132" s="91"/>
    </row>
    <row r="133" spans="1:17" customFormat="1" ht="60.75" customHeight="1" x14ac:dyDescent="0.3">
      <c r="A133" s="106"/>
      <c r="B133" s="106"/>
      <c r="C133" s="106"/>
      <c r="D133" s="30" t="s">
        <v>182</v>
      </c>
      <c r="E133" s="31">
        <v>41747</v>
      </c>
      <c r="F133" s="87"/>
      <c r="G133" s="87"/>
      <c r="H133" s="87"/>
      <c r="I133" s="87"/>
      <c r="J133" s="87"/>
      <c r="K133" s="126"/>
      <c r="L133" s="117"/>
      <c r="M133" s="124"/>
      <c r="N133" s="124"/>
      <c r="O133" s="145"/>
      <c r="P133" s="91"/>
    </row>
    <row r="134" spans="1:17" customFormat="1" ht="60.75" customHeight="1" x14ac:dyDescent="0.3">
      <c r="A134" s="112"/>
      <c r="B134" s="112"/>
      <c r="C134" s="112"/>
      <c r="D134" s="30" t="s">
        <v>185</v>
      </c>
      <c r="E134" s="31">
        <v>43291</v>
      </c>
      <c r="F134" s="108"/>
      <c r="G134" s="108"/>
      <c r="H134" s="108"/>
      <c r="I134" s="108"/>
      <c r="J134" s="108"/>
      <c r="K134" s="127"/>
      <c r="L134" s="114"/>
      <c r="M134" s="125"/>
      <c r="N134" s="125"/>
      <c r="O134" s="146"/>
      <c r="P134" s="79"/>
    </row>
    <row r="135" spans="1:17" customFormat="1" ht="60.75" customHeight="1" x14ac:dyDescent="0.3">
      <c r="A135" s="80">
        <v>35</v>
      </c>
      <c r="B135" s="83">
        <v>44784</v>
      </c>
      <c r="C135" s="80">
        <v>4</v>
      </c>
      <c r="D135" s="30" t="s">
        <v>192</v>
      </c>
      <c r="E135" s="31">
        <v>35584</v>
      </c>
      <c r="F135" s="84" t="s">
        <v>26</v>
      </c>
      <c r="G135" s="84" t="s">
        <v>196</v>
      </c>
      <c r="H135" s="84"/>
      <c r="I135" s="84"/>
      <c r="J135" s="84"/>
      <c r="K135" s="107" t="s">
        <v>360</v>
      </c>
      <c r="L135" s="131">
        <v>60500</v>
      </c>
      <c r="M135" s="123">
        <f>C135*18</f>
        <v>72</v>
      </c>
      <c r="N135" s="123">
        <f>L135*M135</f>
        <v>4356000</v>
      </c>
      <c r="O135" s="138">
        <f>N135*P135</f>
        <v>1524600</v>
      </c>
      <c r="P135" s="78">
        <v>0.35</v>
      </c>
      <c r="Q135" s="1"/>
    </row>
    <row r="136" spans="1:17" customFormat="1" ht="60.75" customHeight="1" x14ac:dyDescent="0.3">
      <c r="A136" s="106"/>
      <c r="B136" s="106"/>
      <c r="C136" s="106"/>
      <c r="D136" s="30" t="s">
        <v>193</v>
      </c>
      <c r="E136" s="31">
        <v>35017</v>
      </c>
      <c r="F136" s="87"/>
      <c r="G136" s="87"/>
      <c r="H136" s="87"/>
      <c r="I136" s="87"/>
      <c r="J136" s="87"/>
      <c r="K136" s="126"/>
      <c r="L136" s="117"/>
      <c r="M136" s="124"/>
      <c r="N136" s="124"/>
      <c r="O136" s="116"/>
      <c r="P136" s="91"/>
      <c r="Q136" s="1"/>
    </row>
    <row r="137" spans="1:17" customFormat="1" ht="60.75" customHeight="1" x14ac:dyDescent="0.3">
      <c r="A137" s="106"/>
      <c r="B137" s="106"/>
      <c r="C137" s="106"/>
      <c r="D137" s="30" t="s">
        <v>194</v>
      </c>
      <c r="E137" s="31">
        <v>43429</v>
      </c>
      <c r="F137" s="87"/>
      <c r="G137" s="87"/>
      <c r="H137" s="87"/>
      <c r="I137" s="87"/>
      <c r="J137" s="87"/>
      <c r="K137" s="126"/>
      <c r="L137" s="117"/>
      <c r="M137" s="124"/>
      <c r="N137" s="124"/>
      <c r="O137" s="116"/>
      <c r="P137" s="91"/>
      <c r="Q137" s="1"/>
    </row>
    <row r="138" spans="1:17" customFormat="1" ht="60.75" customHeight="1" x14ac:dyDescent="0.3">
      <c r="A138" s="112"/>
      <c r="B138" s="112"/>
      <c r="C138" s="112"/>
      <c r="D138" s="30" t="s">
        <v>195</v>
      </c>
      <c r="E138" s="31">
        <v>44515</v>
      </c>
      <c r="F138" s="108"/>
      <c r="G138" s="108"/>
      <c r="H138" s="108"/>
      <c r="I138" s="108"/>
      <c r="J138" s="108"/>
      <c r="K138" s="127"/>
      <c r="L138" s="114"/>
      <c r="M138" s="125"/>
      <c r="N138" s="125"/>
      <c r="O138" s="111"/>
      <c r="P138" s="79"/>
      <c r="Q138" s="1"/>
    </row>
    <row r="139" spans="1:17" customFormat="1" ht="60.75" customHeight="1" x14ac:dyDescent="0.3">
      <c r="A139" s="80">
        <v>36</v>
      </c>
      <c r="B139" s="83">
        <v>44796</v>
      </c>
      <c r="C139" s="80">
        <v>3</v>
      </c>
      <c r="D139" s="30" t="s">
        <v>186</v>
      </c>
      <c r="E139" s="31">
        <v>35221</v>
      </c>
      <c r="F139" s="84"/>
      <c r="G139" s="84"/>
      <c r="H139" s="84"/>
      <c r="I139" s="84"/>
      <c r="J139" s="84"/>
      <c r="K139" s="131" t="s">
        <v>361</v>
      </c>
      <c r="L139" s="131">
        <v>60500</v>
      </c>
      <c r="M139" s="123">
        <f>C139*18</f>
        <v>54</v>
      </c>
      <c r="N139" s="123">
        <f>L139*M139</f>
        <v>3267000</v>
      </c>
      <c r="O139" s="99">
        <f>N139*P139</f>
        <v>1143450</v>
      </c>
      <c r="P139" s="78">
        <v>0.35</v>
      </c>
      <c r="Q139" s="1"/>
    </row>
    <row r="140" spans="1:17" customFormat="1" ht="60.75" customHeight="1" x14ac:dyDescent="0.3">
      <c r="A140" s="103"/>
      <c r="B140" s="106"/>
      <c r="C140" s="106"/>
      <c r="D140" s="30" t="s">
        <v>187</v>
      </c>
      <c r="E140" s="31">
        <v>44057</v>
      </c>
      <c r="F140" s="87"/>
      <c r="G140" s="87"/>
      <c r="H140" s="87"/>
      <c r="I140" s="87"/>
      <c r="J140" s="87"/>
      <c r="K140" s="117"/>
      <c r="L140" s="117"/>
      <c r="M140" s="124"/>
      <c r="N140" s="124"/>
      <c r="O140" s="116"/>
      <c r="P140" s="91"/>
      <c r="Q140" s="1"/>
    </row>
    <row r="141" spans="1:17" customFormat="1" ht="60.75" customHeight="1" x14ac:dyDescent="0.3">
      <c r="A141" s="174"/>
      <c r="B141" s="112"/>
      <c r="C141" s="112"/>
      <c r="D141" s="30" t="s">
        <v>188</v>
      </c>
      <c r="E141" s="31">
        <v>44543</v>
      </c>
      <c r="F141" s="108"/>
      <c r="G141" s="108"/>
      <c r="H141" s="108"/>
      <c r="I141" s="108"/>
      <c r="J141" s="108"/>
      <c r="K141" s="114"/>
      <c r="L141" s="114"/>
      <c r="M141" s="125"/>
      <c r="N141" s="125"/>
      <c r="O141" s="111"/>
      <c r="P141" s="79"/>
      <c r="Q141" s="1"/>
    </row>
    <row r="142" spans="1:17" customFormat="1" ht="60.75" customHeight="1" x14ac:dyDescent="0.3">
      <c r="A142" s="80">
        <v>37</v>
      </c>
      <c r="B142" s="83">
        <v>44867</v>
      </c>
      <c r="C142" s="80">
        <v>3</v>
      </c>
      <c r="D142" s="30" t="s">
        <v>206</v>
      </c>
      <c r="E142" s="31">
        <v>34339</v>
      </c>
      <c r="F142" s="84"/>
      <c r="G142" s="84"/>
      <c r="H142" s="84"/>
      <c r="I142" s="84"/>
      <c r="J142" s="84"/>
      <c r="K142" s="107" t="s">
        <v>362</v>
      </c>
      <c r="L142" s="131">
        <v>60500</v>
      </c>
      <c r="M142" s="123">
        <f>C142*18</f>
        <v>54</v>
      </c>
      <c r="N142" s="123">
        <f>L142*M142</f>
        <v>3267000</v>
      </c>
      <c r="O142" s="99">
        <f>N142*P142</f>
        <v>1143450</v>
      </c>
      <c r="P142" s="78">
        <v>0.35</v>
      </c>
      <c r="Q142" s="1"/>
    </row>
    <row r="143" spans="1:17" customFormat="1" ht="60.75" customHeight="1" x14ac:dyDescent="0.3">
      <c r="A143" s="106"/>
      <c r="B143" s="137"/>
      <c r="C143" s="106"/>
      <c r="D143" s="30" t="s">
        <v>208</v>
      </c>
      <c r="E143" s="31">
        <v>45254</v>
      </c>
      <c r="F143" s="87"/>
      <c r="G143" s="87"/>
      <c r="H143" s="87"/>
      <c r="I143" s="87"/>
      <c r="J143" s="87"/>
      <c r="K143" s="126"/>
      <c r="L143" s="117"/>
      <c r="M143" s="124"/>
      <c r="N143" s="124"/>
      <c r="O143" s="116"/>
      <c r="P143" s="91"/>
      <c r="Q143" s="1"/>
    </row>
    <row r="144" spans="1:17" customFormat="1" ht="60.75" customHeight="1" x14ac:dyDescent="0.3">
      <c r="A144" s="112"/>
      <c r="B144" s="112"/>
      <c r="C144" s="112"/>
      <c r="D144" s="30" t="s">
        <v>207</v>
      </c>
      <c r="E144" s="31">
        <v>42433</v>
      </c>
      <c r="F144" s="113"/>
      <c r="G144" s="108"/>
      <c r="H144" s="108"/>
      <c r="I144" s="108"/>
      <c r="J144" s="108"/>
      <c r="K144" s="114"/>
      <c r="L144" s="114"/>
      <c r="M144" s="125"/>
      <c r="N144" s="139"/>
      <c r="O144" s="111"/>
      <c r="P144" s="79"/>
      <c r="Q144" s="1"/>
    </row>
    <row r="145" spans="1:18" customFormat="1" ht="60.75" customHeight="1" x14ac:dyDescent="0.3">
      <c r="A145" s="80">
        <v>38</v>
      </c>
      <c r="B145" s="83">
        <v>44873</v>
      </c>
      <c r="C145" s="80">
        <v>3</v>
      </c>
      <c r="D145" s="30" t="s">
        <v>202</v>
      </c>
      <c r="E145" s="31">
        <v>35712</v>
      </c>
      <c r="F145" s="84" t="s">
        <v>27</v>
      </c>
      <c r="G145" s="84" t="s">
        <v>205</v>
      </c>
      <c r="H145" s="84"/>
      <c r="I145" s="84"/>
      <c r="J145" s="84"/>
      <c r="K145" s="107" t="s">
        <v>363</v>
      </c>
      <c r="L145" s="177">
        <v>60500</v>
      </c>
      <c r="M145" s="123">
        <f>C145*18</f>
        <v>54</v>
      </c>
      <c r="N145" s="99">
        <f>L145*M145</f>
        <v>3267000</v>
      </c>
      <c r="O145" s="99">
        <f>N145*P145</f>
        <v>1143450</v>
      </c>
      <c r="P145" s="78">
        <v>0.35</v>
      </c>
      <c r="Q145" s="1"/>
    </row>
    <row r="146" spans="1:18" customFormat="1" ht="60.75" customHeight="1" x14ac:dyDescent="0.3">
      <c r="A146" s="106"/>
      <c r="B146" s="106"/>
      <c r="C146" s="106"/>
      <c r="D146" s="30" t="s">
        <v>203</v>
      </c>
      <c r="E146" s="31">
        <v>35651</v>
      </c>
      <c r="F146" s="87"/>
      <c r="G146" s="87"/>
      <c r="H146" s="87"/>
      <c r="I146" s="87"/>
      <c r="J146" s="87"/>
      <c r="K146" s="126"/>
      <c r="L146" s="120"/>
      <c r="M146" s="124"/>
      <c r="N146" s="116"/>
      <c r="O146" s="116"/>
      <c r="P146" s="91"/>
      <c r="Q146" s="1"/>
    </row>
    <row r="147" spans="1:18" s="12" customFormat="1" ht="60.75" customHeight="1" x14ac:dyDescent="0.3">
      <c r="A147" s="112"/>
      <c r="B147" s="112"/>
      <c r="C147" s="112"/>
      <c r="D147" s="30" t="s">
        <v>204</v>
      </c>
      <c r="E147" s="31">
        <v>42818</v>
      </c>
      <c r="F147" s="108"/>
      <c r="G147" s="108"/>
      <c r="H147" s="108"/>
      <c r="I147" s="108"/>
      <c r="J147" s="108"/>
      <c r="K147" s="114"/>
      <c r="L147" s="115"/>
      <c r="M147" s="125"/>
      <c r="N147" s="111"/>
      <c r="O147" s="111"/>
      <c r="P147" s="79"/>
      <c r="Q147" s="1"/>
    </row>
    <row r="148" spans="1:18" s="12" customFormat="1" ht="60.75" customHeight="1" x14ac:dyDescent="0.3">
      <c r="A148" s="80">
        <v>39</v>
      </c>
      <c r="B148" s="83">
        <v>44880</v>
      </c>
      <c r="C148" s="80">
        <v>2</v>
      </c>
      <c r="D148" s="30" t="s">
        <v>200</v>
      </c>
      <c r="E148" s="31">
        <v>35024</v>
      </c>
      <c r="F148" s="104"/>
      <c r="G148" s="84"/>
      <c r="H148" s="84"/>
      <c r="I148" s="84"/>
      <c r="J148" s="132"/>
      <c r="K148" s="107" t="s">
        <v>364</v>
      </c>
      <c r="L148" s="97">
        <v>60500</v>
      </c>
      <c r="M148" s="138">
        <f>C148*18+6</f>
        <v>42</v>
      </c>
      <c r="N148" s="138">
        <f>L148*M148</f>
        <v>2541000</v>
      </c>
      <c r="O148" s="138">
        <f>N148*P148</f>
        <v>889350</v>
      </c>
      <c r="P148" s="78">
        <v>0.35</v>
      </c>
      <c r="Q148" s="1"/>
    </row>
    <row r="149" spans="1:18" s="12" customFormat="1" ht="60.75" customHeight="1" x14ac:dyDescent="0.3">
      <c r="A149" s="112"/>
      <c r="B149" s="112"/>
      <c r="C149" s="112"/>
      <c r="D149" s="30" t="s">
        <v>201</v>
      </c>
      <c r="E149" s="31">
        <v>44431</v>
      </c>
      <c r="F149" s="113"/>
      <c r="G149" s="108"/>
      <c r="H149" s="108"/>
      <c r="I149" s="108"/>
      <c r="J149" s="122"/>
      <c r="K149" s="114"/>
      <c r="L149" s="115"/>
      <c r="M149" s="111"/>
      <c r="N149" s="111"/>
      <c r="O149" s="111"/>
      <c r="P149" s="79"/>
      <c r="Q149" s="1"/>
    </row>
    <row r="150" spans="1:18" s="12" customFormat="1" ht="60.75" customHeight="1" x14ac:dyDescent="0.3">
      <c r="A150" s="179">
        <v>40</v>
      </c>
      <c r="B150" s="83">
        <v>44890</v>
      </c>
      <c r="C150" s="80">
        <v>3</v>
      </c>
      <c r="D150" s="30" t="s">
        <v>197</v>
      </c>
      <c r="E150" s="31">
        <v>34036</v>
      </c>
      <c r="F150" s="84" t="s">
        <v>29</v>
      </c>
      <c r="G150" s="84" t="s">
        <v>28</v>
      </c>
      <c r="H150" s="84"/>
      <c r="I150" s="84"/>
      <c r="J150" s="84"/>
      <c r="K150" s="107" t="s">
        <v>365</v>
      </c>
      <c r="L150" s="97">
        <v>60500</v>
      </c>
      <c r="M150" s="99">
        <f>C150*18</f>
        <v>54</v>
      </c>
      <c r="N150" s="99">
        <f>L150*M150</f>
        <v>3267000</v>
      </c>
      <c r="O150" s="99">
        <f>N150*P150</f>
        <v>1143450</v>
      </c>
      <c r="P150" s="78">
        <v>0.35</v>
      </c>
      <c r="Q150" s="1"/>
    </row>
    <row r="151" spans="1:18" s="12" customFormat="1" ht="60.75" customHeight="1" x14ac:dyDescent="0.3">
      <c r="A151" s="180"/>
      <c r="B151" s="106"/>
      <c r="C151" s="106"/>
      <c r="D151" s="30" t="s">
        <v>198</v>
      </c>
      <c r="E151" s="31">
        <v>35787</v>
      </c>
      <c r="F151" s="105"/>
      <c r="G151" s="87"/>
      <c r="H151" s="87"/>
      <c r="I151" s="87"/>
      <c r="J151" s="87"/>
      <c r="K151" s="117"/>
      <c r="L151" s="120"/>
      <c r="M151" s="116"/>
      <c r="N151" s="116"/>
      <c r="O151" s="116"/>
      <c r="P151" s="91"/>
      <c r="Q151" s="1"/>
    </row>
    <row r="152" spans="1:18" ht="60.75" customHeight="1" x14ac:dyDescent="0.3">
      <c r="A152" s="181"/>
      <c r="B152" s="112"/>
      <c r="C152" s="112"/>
      <c r="D152" s="30" t="s">
        <v>199</v>
      </c>
      <c r="E152" s="31">
        <v>43330</v>
      </c>
      <c r="F152" s="113"/>
      <c r="G152" s="108"/>
      <c r="H152" s="108"/>
      <c r="I152" s="108"/>
      <c r="J152" s="108"/>
      <c r="K152" s="114"/>
      <c r="L152" s="115"/>
      <c r="M152" s="111"/>
      <c r="N152" s="111"/>
      <c r="O152" s="111"/>
      <c r="P152" s="79"/>
      <c r="R152" s="1"/>
    </row>
    <row r="153" spans="1:18" ht="60.75" customHeight="1" x14ac:dyDescent="0.3">
      <c r="A153" s="80">
        <v>41</v>
      </c>
      <c r="B153" s="83">
        <v>45029</v>
      </c>
      <c r="C153" s="80">
        <v>4</v>
      </c>
      <c r="D153" s="30" t="s">
        <v>174</v>
      </c>
      <c r="E153" s="31">
        <v>34682</v>
      </c>
      <c r="F153" s="84" t="s">
        <v>31</v>
      </c>
      <c r="G153" s="84" t="s">
        <v>32</v>
      </c>
      <c r="H153" s="84"/>
      <c r="I153" s="84"/>
      <c r="J153" s="84"/>
      <c r="K153" s="107" t="s">
        <v>367</v>
      </c>
      <c r="L153" s="97">
        <v>60500</v>
      </c>
      <c r="M153" s="99">
        <f>C153*18</f>
        <v>72</v>
      </c>
      <c r="N153" s="99">
        <f>L153*M153</f>
        <v>4356000</v>
      </c>
      <c r="O153" s="99">
        <f>N153*P153</f>
        <v>1524600</v>
      </c>
      <c r="P153" s="78">
        <v>0.35</v>
      </c>
      <c r="R153" s="1"/>
    </row>
    <row r="154" spans="1:18" ht="60.75" customHeight="1" x14ac:dyDescent="0.3">
      <c r="A154" s="103"/>
      <c r="B154" s="106"/>
      <c r="C154" s="106"/>
      <c r="D154" s="30" t="s">
        <v>175</v>
      </c>
      <c r="E154" s="31">
        <v>35157</v>
      </c>
      <c r="F154" s="87"/>
      <c r="G154" s="87"/>
      <c r="H154" s="87"/>
      <c r="I154" s="87"/>
      <c r="J154" s="87"/>
      <c r="K154" s="117"/>
      <c r="L154" s="120"/>
      <c r="M154" s="116"/>
      <c r="N154" s="116"/>
      <c r="O154" s="116"/>
      <c r="P154" s="91"/>
      <c r="R154" s="1"/>
    </row>
    <row r="155" spans="1:18" ht="60.75" customHeight="1" x14ac:dyDescent="0.3">
      <c r="A155" s="103"/>
      <c r="B155" s="106"/>
      <c r="C155" s="106"/>
      <c r="D155" s="30" t="s">
        <v>176</v>
      </c>
      <c r="E155" s="31">
        <v>42600</v>
      </c>
      <c r="F155" s="87"/>
      <c r="G155" s="87"/>
      <c r="H155" s="87"/>
      <c r="I155" s="87"/>
      <c r="J155" s="87"/>
      <c r="K155" s="117"/>
      <c r="L155" s="120"/>
      <c r="M155" s="116"/>
      <c r="N155" s="116"/>
      <c r="O155" s="116"/>
      <c r="P155" s="91"/>
      <c r="R155" s="1"/>
    </row>
    <row r="156" spans="1:18" ht="60.75" customHeight="1" x14ac:dyDescent="0.3">
      <c r="A156" s="174"/>
      <c r="B156" s="112"/>
      <c r="C156" s="112"/>
      <c r="D156" s="30" t="s">
        <v>177</v>
      </c>
      <c r="E156" s="31">
        <v>43696</v>
      </c>
      <c r="F156" s="108"/>
      <c r="G156" s="108"/>
      <c r="H156" s="108"/>
      <c r="I156" s="108"/>
      <c r="J156" s="108"/>
      <c r="K156" s="114"/>
      <c r="L156" s="115"/>
      <c r="M156" s="111"/>
      <c r="N156" s="111"/>
      <c r="O156" s="111"/>
      <c r="P156" s="79"/>
      <c r="R156" s="1"/>
    </row>
    <row r="157" spans="1:18" ht="60.75" customHeight="1" x14ac:dyDescent="0.3">
      <c r="A157" s="80">
        <v>42</v>
      </c>
      <c r="B157" s="83">
        <v>45036</v>
      </c>
      <c r="C157" s="80">
        <v>3</v>
      </c>
      <c r="D157" s="30" t="s">
        <v>169</v>
      </c>
      <c r="E157" s="31">
        <v>34814</v>
      </c>
      <c r="F157" s="84" t="s">
        <v>172</v>
      </c>
      <c r="G157" s="84" t="s">
        <v>173</v>
      </c>
      <c r="H157" s="84"/>
      <c r="I157" s="84"/>
      <c r="J157" s="84"/>
      <c r="K157" s="107" t="s">
        <v>366</v>
      </c>
      <c r="L157" s="97">
        <v>60500</v>
      </c>
      <c r="M157" s="99">
        <f t="shared" ref="M157" si="0">C157*18</f>
        <v>54</v>
      </c>
      <c r="N157" s="99">
        <f>L157*M157</f>
        <v>3267000</v>
      </c>
      <c r="O157" s="99">
        <f>N157*P157</f>
        <v>1143450</v>
      </c>
      <c r="P157" s="78">
        <v>0.35</v>
      </c>
      <c r="R157" s="1"/>
    </row>
    <row r="158" spans="1:18" ht="60.75" customHeight="1" x14ac:dyDescent="0.3">
      <c r="A158" s="106"/>
      <c r="B158" s="106"/>
      <c r="C158" s="106"/>
      <c r="D158" s="30" t="s">
        <v>170</v>
      </c>
      <c r="E158" s="31">
        <v>35088</v>
      </c>
      <c r="F158" s="87"/>
      <c r="G158" s="87"/>
      <c r="H158" s="87"/>
      <c r="I158" s="87"/>
      <c r="J158" s="87"/>
      <c r="K158" s="117"/>
      <c r="L158" s="120"/>
      <c r="M158" s="116"/>
      <c r="N158" s="116"/>
      <c r="O158" s="116"/>
      <c r="P158" s="91"/>
      <c r="R158" s="1"/>
    </row>
    <row r="159" spans="1:18" ht="60.75" customHeight="1" x14ac:dyDescent="0.3">
      <c r="A159" s="112"/>
      <c r="B159" s="112"/>
      <c r="C159" s="112"/>
      <c r="D159" s="30" t="s">
        <v>171</v>
      </c>
      <c r="E159" s="31">
        <v>41991</v>
      </c>
      <c r="F159" s="108"/>
      <c r="G159" s="108"/>
      <c r="H159" s="108"/>
      <c r="I159" s="108"/>
      <c r="J159" s="108"/>
      <c r="K159" s="114"/>
      <c r="L159" s="115"/>
      <c r="M159" s="111"/>
      <c r="N159" s="111"/>
      <c r="O159" s="111"/>
      <c r="P159" s="79"/>
      <c r="R159" s="1"/>
    </row>
    <row r="160" spans="1:18" ht="60.75" customHeight="1" x14ac:dyDescent="0.3">
      <c r="A160" s="80">
        <v>43</v>
      </c>
      <c r="B160" s="83">
        <v>45044</v>
      </c>
      <c r="C160" s="80">
        <v>3</v>
      </c>
      <c r="D160" s="30" t="s">
        <v>150</v>
      </c>
      <c r="E160" s="31">
        <v>34756</v>
      </c>
      <c r="F160" s="129"/>
      <c r="G160" s="84"/>
      <c r="H160" s="84"/>
      <c r="I160" s="84"/>
      <c r="J160" s="84"/>
      <c r="K160" s="107" t="s">
        <v>368</v>
      </c>
      <c r="L160" s="97">
        <v>60500</v>
      </c>
      <c r="M160" s="99">
        <f t="shared" ref="M160:M166" si="1">C160*18</f>
        <v>54</v>
      </c>
      <c r="N160" s="99">
        <f>L160*M160</f>
        <v>3267000</v>
      </c>
      <c r="O160" s="99">
        <f>N160*P160</f>
        <v>1143450</v>
      </c>
      <c r="P160" s="78">
        <v>0.35</v>
      </c>
      <c r="R160" s="1"/>
    </row>
    <row r="161" spans="1:18" ht="60.75" customHeight="1" x14ac:dyDescent="0.3">
      <c r="A161" s="106"/>
      <c r="B161" s="106"/>
      <c r="C161" s="106"/>
      <c r="D161" s="30" t="s">
        <v>151</v>
      </c>
      <c r="E161" s="31">
        <v>42783</v>
      </c>
      <c r="F161" s="133"/>
      <c r="G161" s="87"/>
      <c r="H161" s="87"/>
      <c r="I161" s="87"/>
      <c r="J161" s="87"/>
      <c r="K161" s="117"/>
      <c r="L161" s="120"/>
      <c r="M161" s="116"/>
      <c r="N161" s="116"/>
      <c r="O161" s="116"/>
      <c r="P161" s="91"/>
      <c r="R161" s="1"/>
    </row>
    <row r="162" spans="1:18" ht="60.75" customHeight="1" x14ac:dyDescent="0.3">
      <c r="A162" s="112"/>
      <c r="B162" s="112"/>
      <c r="C162" s="112"/>
      <c r="D162" s="30" t="s">
        <v>152</v>
      </c>
      <c r="E162" s="31">
        <v>43378</v>
      </c>
      <c r="F162" s="130"/>
      <c r="G162" s="108"/>
      <c r="H162" s="108"/>
      <c r="I162" s="108"/>
      <c r="J162" s="108"/>
      <c r="K162" s="114"/>
      <c r="L162" s="115"/>
      <c r="M162" s="111"/>
      <c r="N162" s="111"/>
      <c r="O162" s="111"/>
      <c r="P162" s="79"/>
      <c r="R162" s="1"/>
    </row>
    <row r="163" spans="1:18" ht="60.75" customHeight="1" x14ac:dyDescent="0.3">
      <c r="A163" s="80">
        <v>44</v>
      </c>
      <c r="B163" s="83">
        <v>45076</v>
      </c>
      <c r="C163" s="80">
        <v>3</v>
      </c>
      <c r="D163" s="30" t="s">
        <v>166</v>
      </c>
      <c r="E163" s="31">
        <v>33365</v>
      </c>
      <c r="F163" s="44"/>
      <c r="G163" s="41"/>
      <c r="H163" s="84"/>
      <c r="I163" s="84"/>
      <c r="J163" s="84"/>
      <c r="K163" s="107" t="s">
        <v>369</v>
      </c>
      <c r="L163" s="97">
        <v>60500</v>
      </c>
      <c r="M163" s="99">
        <f t="shared" si="1"/>
        <v>54</v>
      </c>
      <c r="N163" s="99">
        <f>L163*M163</f>
        <v>3267000</v>
      </c>
      <c r="O163" s="99">
        <f>N163*P163</f>
        <v>1143450</v>
      </c>
      <c r="P163" s="78">
        <v>0.35</v>
      </c>
      <c r="R163" s="1"/>
    </row>
    <row r="164" spans="1:18" ht="60.75" customHeight="1" x14ac:dyDescent="0.3">
      <c r="A164" s="178"/>
      <c r="B164" s="106"/>
      <c r="C164" s="106"/>
      <c r="D164" s="30" t="s">
        <v>167</v>
      </c>
      <c r="E164" s="31">
        <v>42761</v>
      </c>
      <c r="F164" s="44"/>
      <c r="G164" s="41"/>
      <c r="H164" s="87"/>
      <c r="I164" s="87"/>
      <c r="J164" s="87"/>
      <c r="K164" s="117"/>
      <c r="L164" s="120"/>
      <c r="M164" s="116"/>
      <c r="N164" s="116"/>
      <c r="O164" s="116"/>
      <c r="P164" s="91"/>
      <c r="R164" s="1"/>
    </row>
    <row r="165" spans="1:18" ht="60.75" customHeight="1" x14ac:dyDescent="0.3">
      <c r="A165" s="112"/>
      <c r="B165" s="106"/>
      <c r="C165" s="106"/>
      <c r="D165" s="34" t="s">
        <v>168</v>
      </c>
      <c r="E165" s="35">
        <v>43279</v>
      </c>
      <c r="F165" s="44"/>
      <c r="G165" s="41"/>
      <c r="H165" s="108"/>
      <c r="I165" s="108"/>
      <c r="J165" s="108"/>
      <c r="K165" s="114"/>
      <c r="L165" s="120"/>
      <c r="M165" s="111"/>
      <c r="N165" s="116"/>
      <c r="O165" s="116"/>
      <c r="P165" s="79"/>
      <c r="R165" s="1"/>
    </row>
    <row r="166" spans="1:18" ht="60.75" customHeight="1" x14ac:dyDescent="0.3">
      <c r="A166" s="80">
        <v>45</v>
      </c>
      <c r="B166" s="83">
        <v>45076</v>
      </c>
      <c r="C166" s="80">
        <v>3</v>
      </c>
      <c r="D166" s="30" t="s">
        <v>160</v>
      </c>
      <c r="E166" s="31">
        <v>34974</v>
      </c>
      <c r="F166" s="129" t="s">
        <v>41</v>
      </c>
      <c r="G166" s="84" t="s">
        <v>163</v>
      </c>
      <c r="H166" s="84"/>
      <c r="I166" s="84"/>
      <c r="J166" s="84"/>
      <c r="K166" s="107" t="s">
        <v>370</v>
      </c>
      <c r="L166" s="97">
        <v>60500</v>
      </c>
      <c r="M166" s="99">
        <f t="shared" si="1"/>
        <v>54</v>
      </c>
      <c r="N166" s="99">
        <f>L166*M166</f>
        <v>3267000</v>
      </c>
      <c r="O166" s="99">
        <f>N166*P166</f>
        <v>1143450</v>
      </c>
      <c r="P166" s="78">
        <v>0.35</v>
      </c>
      <c r="R166" s="1"/>
    </row>
    <row r="167" spans="1:18" ht="60.75" customHeight="1" x14ac:dyDescent="0.3">
      <c r="A167" s="106"/>
      <c r="B167" s="106"/>
      <c r="C167" s="106"/>
      <c r="D167" s="30" t="s">
        <v>161</v>
      </c>
      <c r="E167" s="31">
        <v>34835</v>
      </c>
      <c r="F167" s="133"/>
      <c r="G167" s="87"/>
      <c r="H167" s="87"/>
      <c r="I167" s="87"/>
      <c r="J167" s="87"/>
      <c r="K167" s="117"/>
      <c r="L167" s="120"/>
      <c r="M167" s="116"/>
      <c r="N167" s="116"/>
      <c r="O167" s="116"/>
      <c r="P167" s="91"/>
      <c r="R167" s="1"/>
    </row>
    <row r="168" spans="1:18" ht="60.75" customHeight="1" x14ac:dyDescent="0.3">
      <c r="A168" s="112"/>
      <c r="B168" s="112"/>
      <c r="C168" s="112"/>
      <c r="D168" s="30" t="s">
        <v>162</v>
      </c>
      <c r="E168" s="31">
        <v>42483</v>
      </c>
      <c r="F168" s="130"/>
      <c r="G168" s="108"/>
      <c r="H168" s="108"/>
      <c r="I168" s="108"/>
      <c r="J168" s="108"/>
      <c r="K168" s="114"/>
      <c r="L168" s="115"/>
      <c r="M168" s="111"/>
      <c r="N168" s="111"/>
      <c r="O168" s="111"/>
      <c r="P168" s="79"/>
      <c r="R168" s="1"/>
    </row>
    <row r="169" spans="1:18" ht="60.75" customHeight="1" x14ac:dyDescent="0.3">
      <c r="A169" s="80">
        <v>46</v>
      </c>
      <c r="B169" s="83">
        <v>45077</v>
      </c>
      <c r="C169" s="80">
        <v>4</v>
      </c>
      <c r="D169" s="30" t="s">
        <v>155</v>
      </c>
      <c r="E169" s="31">
        <v>34469</v>
      </c>
      <c r="F169" s="129" t="s">
        <v>158</v>
      </c>
      <c r="G169" s="84" t="s">
        <v>38</v>
      </c>
      <c r="H169" s="84"/>
      <c r="I169" s="84"/>
      <c r="J169" s="84"/>
      <c r="K169" s="107" t="s">
        <v>371</v>
      </c>
      <c r="L169" s="97">
        <v>60500</v>
      </c>
      <c r="M169" s="99">
        <f>C169*18</f>
        <v>72</v>
      </c>
      <c r="N169" s="99">
        <f>L169*M169</f>
        <v>4356000</v>
      </c>
      <c r="O169" s="99">
        <f>N169*P169</f>
        <v>1524600</v>
      </c>
      <c r="P169" s="78">
        <v>0.35</v>
      </c>
      <c r="R169" s="1"/>
    </row>
    <row r="170" spans="1:18" ht="60.75" customHeight="1" x14ac:dyDescent="0.3">
      <c r="A170" s="106"/>
      <c r="B170" s="106"/>
      <c r="C170" s="106"/>
      <c r="D170" s="30" t="s">
        <v>156</v>
      </c>
      <c r="E170" s="31">
        <v>34471</v>
      </c>
      <c r="F170" s="133"/>
      <c r="G170" s="87"/>
      <c r="H170" s="87"/>
      <c r="I170" s="87"/>
      <c r="J170" s="87"/>
      <c r="K170" s="117"/>
      <c r="L170" s="120"/>
      <c r="M170" s="116"/>
      <c r="N170" s="116"/>
      <c r="O170" s="116"/>
      <c r="P170" s="91"/>
      <c r="R170" s="1"/>
    </row>
    <row r="171" spans="1:18" ht="60.75" customHeight="1" x14ac:dyDescent="0.3">
      <c r="A171" s="106"/>
      <c r="B171" s="106"/>
      <c r="C171" s="106"/>
      <c r="D171" s="30" t="s">
        <v>157</v>
      </c>
      <c r="E171" s="31">
        <v>44406</v>
      </c>
      <c r="F171" s="133"/>
      <c r="G171" s="87"/>
      <c r="H171" s="87"/>
      <c r="I171" s="87"/>
      <c r="J171" s="87"/>
      <c r="K171" s="117"/>
      <c r="L171" s="120"/>
      <c r="M171" s="116"/>
      <c r="N171" s="116"/>
      <c r="O171" s="116"/>
      <c r="P171" s="91"/>
      <c r="R171" s="1"/>
    </row>
    <row r="172" spans="1:18" ht="60.75" customHeight="1" x14ac:dyDescent="0.3">
      <c r="A172" s="112"/>
      <c r="B172" s="112"/>
      <c r="C172" s="112"/>
      <c r="D172" s="30" t="s">
        <v>159</v>
      </c>
      <c r="E172" s="31">
        <v>42046</v>
      </c>
      <c r="F172" s="130"/>
      <c r="G172" s="108"/>
      <c r="H172" s="108"/>
      <c r="I172" s="108"/>
      <c r="J172" s="108"/>
      <c r="K172" s="114"/>
      <c r="L172" s="115"/>
      <c r="M172" s="111"/>
      <c r="N172" s="111"/>
      <c r="O172" s="111"/>
      <c r="P172" s="79"/>
      <c r="R172" s="1"/>
    </row>
    <row r="173" spans="1:18" ht="60.75" customHeight="1" x14ac:dyDescent="0.3">
      <c r="A173" s="80">
        <v>47</v>
      </c>
      <c r="B173" s="83">
        <v>45077</v>
      </c>
      <c r="C173" s="80">
        <v>2</v>
      </c>
      <c r="D173" s="30" t="s">
        <v>153</v>
      </c>
      <c r="E173" s="31">
        <v>33804</v>
      </c>
      <c r="F173" s="129"/>
      <c r="G173" s="84"/>
      <c r="H173" s="84"/>
      <c r="I173" s="84"/>
      <c r="J173" s="132"/>
      <c r="K173" s="107" t="s">
        <v>372</v>
      </c>
      <c r="L173" s="97">
        <v>60500</v>
      </c>
      <c r="M173" s="99">
        <f>C173*18+6</f>
        <v>42</v>
      </c>
      <c r="N173" s="99">
        <f>L173*M173</f>
        <v>2541000</v>
      </c>
      <c r="O173" s="99">
        <f>N173*P173</f>
        <v>889350</v>
      </c>
      <c r="P173" s="78">
        <v>0.35</v>
      </c>
      <c r="R173" s="1"/>
    </row>
    <row r="174" spans="1:18" ht="60.75" customHeight="1" x14ac:dyDescent="0.3">
      <c r="A174" s="112"/>
      <c r="B174" s="112"/>
      <c r="C174" s="112"/>
      <c r="D174" s="30" t="s">
        <v>154</v>
      </c>
      <c r="E174" s="31">
        <v>41623</v>
      </c>
      <c r="F174" s="130"/>
      <c r="G174" s="108"/>
      <c r="H174" s="108"/>
      <c r="I174" s="108"/>
      <c r="J174" s="122"/>
      <c r="K174" s="114"/>
      <c r="L174" s="115"/>
      <c r="M174" s="111"/>
      <c r="N174" s="111"/>
      <c r="O174" s="111"/>
      <c r="P174" s="79"/>
      <c r="R174" s="1"/>
    </row>
    <row r="175" spans="1:18" ht="60.75" customHeight="1" x14ac:dyDescent="0.3">
      <c r="A175" s="80">
        <v>48</v>
      </c>
      <c r="B175" s="83">
        <v>45079</v>
      </c>
      <c r="C175" s="80">
        <v>4</v>
      </c>
      <c r="D175" s="30" t="s">
        <v>43</v>
      </c>
      <c r="E175" s="31">
        <v>33036</v>
      </c>
      <c r="F175" s="129"/>
      <c r="G175" s="84"/>
      <c r="H175" s="84"/>
      <c r="I175" s="84"/>
      <c r="J175" s="84"/>
      <c r="K175" s="107" t="s">
        <v>373</v>
      </c>
      <c r="L175" s="97">
        <v>60500</v>
      </c>
      <c r="M175" s="99">
        <f>C175*18</f>
        <v>72</v>
      </c>
      <c r="N175" s="99">
        <f>L175*M175</f>
        <v>4356000</v>
      </c>
      <c r="O175" s="99">
        <f>N175*P175</f>
        <v>1524600</v>
      </c>
      <c r="P175" s="78">
        <v>0.35</v>
      </c>
      <c r="R175" s="1"/>
    </row>
    <row r="176" spans="1:18" ht="60.75" customHeight="1" x14ac:dyDescent="0.3">
      <c r="A176" s="106"/>
      <c r="B176" s="106"/>
      <c r="C176" s="106"/>
      <c r="D176" s="30" t="s">
        <v>45</v>
      </c>
      <c r="E176" s="31">
        <v>41045</v>
      </c>
      <c r="F176" s="133"/>
      <c r="G176" s="87"/>
      <c r="H176" s="87"/>
      <c r="I176" s="87"/>
      <c r="J176" s="87"/>
      <c r="K176" s="117"/>
      <c r="L176" s="120"/>
      <c r="M176" s="116"/>
      <c r="N176" s="116"/>
      <c r="O176" s="116"/>
      <c r="P176" s="91"/>
      <c r="R176" s="1"/>
    </row>
    <row r="177" spans="1:18" ht="60.75" customHeight="1" x14ac:dyDescent="0.3">
      <c r="A177" s="106"/>
      <c r="B177" s="106"/>
      <c r="C177" s="106"/>
      <c r="D177" s="30" t="s">
        <v>44</v>
      </c>
      <c r="E177" s="31">
        <v>43244</v>
      </c>
      <c r="F177" s="133"/>
      <c r="G177" s="87"/>
      <c r="H177" s="87"/>
      <c r="I177" s="87"/>
      <c r="J177" s="87"/>
      <c r="K177" s="117"/>
      <c r="L177" s="120"/>
      <c r="M177" s="116"/>
      <c r="N177" s="116"/>
      <c r="O177" s="116"/>
      <c r="P177" s="91"/>
      <c r="R177" s="1"/>
    </row>
    <row r="178" spans="1:18" s="11" customFormat="1" ht="60.75" customHeight="1" x14ac:dyDescent="0.3">
      <c r="A178" s="112"/>
      <c r="B178" s="112"/>
      <c r="C178" s="112"/>
      <c r="D178" s="30" t="s">
        <v>46</v>
      </c>
      <c r="E178" s="31">
        <v>44933</v>
      </c>
      <c r="F178" s="130"/>
      <c r="G178" s="108"/>
      <c r="H178" s="108"/>
      <c r="I178" s="108"/>
      <c r="J178" s="108"/>
      <c r="K178" s="114"/>
      <c r="L178" s="115"/>
      <c r="M178" s="111"/>
      <c r="N178" s="111"/>
      <c r="O178" s="111"/>
      <c r="P178" s="79"/>
      <c r="Q178" s="1"/>
    </row>
    <row r="179" spans="1:18" s="11" customFormat="1" ht="60.75" customHeight="1" x14ac:dyDescent="0.3">
      <c r="A179" s="80">
        <v>49</v>
      </c>
      <c r="B179" s="83">
        <v>45132</v>
      </c>
      <c r="C179" s="80">
        <v>3</v>
      </c>
      <c r="D179" s="30" t="s">
        <v>47</v>
      </c>
      <c r="E179" s="31">
        <v>35168</v>
      </c>
      <c r="F179" s="129"/>
      <c r="G179" s="84"/>
      <c r="H179" s="84"/>
      <c r="I179" s="84"/>
      <c r="J179" s="84"/>
      <c r="K179" s="107" t="s">
        <v>375</v>
      </c>
      <c r="L179" s="97">
        <v>60500</v>
      </c>
      <c r="M179" s="99">
        <f>C179*18</f>
        <v>54</v>
      </c>
      <c r="N179" s="99">
        <f>L179*M179</f>
        <v>3267000</v>
      </c>
      <c r="O179" s="99">
        <f>N179*P179</f>
        <v>1143450</v>
      </c>
      <c r="P179" s="78">
        <v>0.35</v>
      </c>
      <c r="Q179" s="1"/>
    </row>
    <row r="180" spans="1:18" ht="60.75" customHeight="1" x14ac:dyDescent="0.3">
      <c r="A180" s="106"/>
      <c r="B180" s="106"/>
      <c r="C180" s="106"/>
      <c r="D180" s="30" t="s">
        <v>48</v>
      </c>
      <c r="E180" s="31">
        <v>42987</v>
      </c>
      <c r="F180" s="133"/>
      <c r="G180" s="87"/>
      <c r="H180" s="87"/>
      <c r="I180" s="87"/>
      <c r="J180" s="87"/>
      <c r="K180" s="117"/>
      <c r="L180" s="120"/>
      <c r="M180" s="116"/>
      <c r="N180" s="116"/>
      <c r="O180" s="116"/>
      <c r="P180" s="91"/>
      <c r="R180" s="1"/>
    </row>
    <row r="181" spans="1:18" ht="60.75" customHeight="1" x14ac:dyDescent="0.3">
      <c r="A181" s="112"/>
      <c r="B181" s="112"/>
      <c r="C181" s="112"/>
      <c r="D181" s="30" t="s">
        <v>49</v>
      </c>
      <c r="E181" s="31">
        <v>44245</v>
      </c>
      <c r="F181" s="130"/>
      <c r="G181" s="108"/>
      <c r="H181" s="108"/>
      <c r="I181" s="108"/>
      <c r="J181" s="108"/>
      <c r="K181" s="114"/>
      <c r="L181" s="115"/>
      <c r="M181" s="111"/>
      <c r="N181" s="111"/>
      <c r="O181" s="111"/>
      <c r="P181" s="79"/>
      <c r="R181" s="1"/>
    </row>
    <row r="182" spans="1:18" ht="60.75" customHeight="1" x14ac:dyDescent="0.3">
      <c r="A182" s="80">
        <v>50</v>
      </c>
      <c r="B182" s="83">
        <v>45132</v>
      </c>
      <c r="C182" s="80">
        <v>2</v>
      </c>
      <c r="D182" s="30" t="s">
        <v>50</v>
      </c>
      <c r="E182" s="31">
        <v>33648</v>
      </c>
      <c r="F182" s="129"/>
      <c r="G182" s="84"/>
      <c r="H182" s="84"/>
      <c r="I182" s="84"/>
      <c r="J182" s="132"/>
      <c r="K182" s="107" t="s">
        <v>376</v>
      </c>
      <c r="L182" s="97">
        <v>60500</v>
      </c>
      <c r="M182" s="99">
        <f>C182*18+6</f>
        <v>42</v>
      </c>
      <c r="N182" s="99">
        <f>L182*M182</f>
        <v>2541000</v>
      </c>
      <c r="O182" s="99">
        <f>N182*P182</f>
        <v>889350</v>
      </c>
      <c r="P182" s="78">
        <v>0.35</v>
      </c>
      <c r="R182" s="1"/>
    </row>
    <row r="183" spans="1:18" ht="60.75" customHeight="1" x14ac:dyDescent="0.3">
      <c r="A183" s="112"/>
      <c r="B183" s="112"/>
      <c r="C183" s="112"/>
      <c r="D183" s="30" t="s">
        <v>51</v>
      </c>
      <c r="E183" s="31">
        <v>43916</v>
      </c>
      <c r="F183" s="130"/>
      <c r="G183" s="108"/>
      <c r="H183" s="108"/>
      <c r="I183" s="108"/>
      <c r="J183" s="122"/>
      <c r="K183" s="114"/>
      <c r="L183" s="115"/>
      <c r="M183" s="111"/>
      <c r="N183" s="128"/>
      <c r="O183" s="111"/>
      <c r="P183" s="79"/>
      <c r="R183" s="1"/>
    </row>
    <row r="184" spans="1:18" ht="60.75" customHeight="1" x14ac:dyDescent="0.3">
      <c r="A184" s="80">
        <v>51</v>
      </c>
      <c r="B184" s="83">
        <v>45259</v>
      </c>
      <c r="C184" s="80">
        <v>4</v>
      </c>
      <c r="D184" s="30" t="s">
        <v>52</v>
      </c>
      <c r="E184" s="31">
        <v>33553</v>
      </c>
      <c r="F184" s="129" t="s">
        <v>56</v>
      </c>
      <c r="G184" s="84" t="s">
        <v>165</v>
      </c>
      <c r="H184" s="84"/>
      <c r="I184" s="84"/>
      <c r="J184" s="84"/>
      <c r="K184" s="107" t="s">
        <v>377</v>
      </c>
      <c r="L184" s="97">
        <v>60500</v>
      </c>
      <c r="M184" s="99">
        <f>C184*18</f>
        <v>72</v>
      </c>
      <c r="N184" s="99">
        <f>L184*M184</f>
        <v>4356000</v>
      </c>
      <c r="O184" s="99">
        <f>N184*P184</f>
        <v>1524600</v>
      </c>
      <c r="P184" s="78">
        <v>0.35</v>
      </c>
      <c r="R184" s="1"/>
    </row>
    <row r="185" spans="1:18" ht="60.75" customHeight="1" x14ac:dyDescent="0.3">
      <c r="A185" s="106"/>
      <c r="B185" s="106"/>
      <c r="C185" s="106"/>
      <c r="D185" s="30" t="s">
        <v>53</v>
      </c>
      <c r="E185" s="31">
        <v>32932</v>
      </c>
      <c r="F185" s="133"/>
      <c r="G185" s="87"/>
      <c r="H185" s="87"/>
      <c r="I185" s="87"/>
      <c r="J185" s="87"/>
      <c r="K185" s="117"/>
      <c r="L185" s="120"/>
      <c r="M185" s="116"/>
      <c r="N185" s="116"/>
      <c r="O185" s="116"/>
      <c r="P185" s="91"/>
      <c r="R185" s="1"/>
    </row>
    <row r="186" spans="1:18" ht="60.75" customHeight="1" x14ac:dyDescent="0.3">
      <c r="A186" s="106"/>
      <c r="B186" s="106"/>
      <c r="C186" s="106"/>
      <c r="D186" s="30" t="s">
        <v>54</v>
      </c>
      <c r="E186" s="31">
        <v>40039</v>
      </c>
      <c r="F186" s="133"/>
      <c r="G186" s="87"/>
      <c r="H186" s="87"/>
      <c r="I186" s="87"/>
      <c r="J186" s="87"/>
      <c r="K186" s="117"/>
      <c r="L186" s="120"/>
      <c r="M186" s="116"/>
      <c r="N186" s="116"/>
      <c r="O186" s="116"/>
      <c r="P186" s="91"/>
      <c r="R186" s="1"/>
    </row>
    <row r="187" spans="1:18" ht="60.75" customHeight="1" x14ac:dyDescent="0.3">
      <c r="A187" s="112"/>
      <c r="B187" s="112"/>
      <c r="C187" s="112"/>
      <c r="D187" s="30" t="s">
        <v>55</v>
      </c>
      <c r="E187" s="31">
        <v>41548</v>
      </c>
      <c r="F187" s="130"/>
      <c r="G187" s="108"/>
      <c r="H187" s="108"/>
      <c r="I187" s="108"/>
      <c r="J187" s="108"/>
      <c r="K187" s="114"/>
      <c r="L187" s="115"/>
      <c r="M187" s="111"/>
      <c r="N187" s="111"/>
      <c r="O187" s="111"/>
      <c r="P187" s="79"/>
      <c r="R187" s="1"/>
    </row>
    <row r="188" spans="1:18" ht="60.75" customHeight="1" x14ac:dyDescent="0.3">
      <c r="A188" s="80">
        <v>52</v>
      </c>
      <c r="B188" s="83">
        <v>45288</v>
      </c>
      <c r="C188" s="80">
        <v>4</v>
      </c>
      <c r="D188" s="30" t="s">
        <v>57</v>
      </c>
      <c r="E188" s="31">
        <v>34777</v>
      </c>
      <c r="F188" s="129" t="s">
        <v>297</v>
      </c>
      <c r="G188" s="84" t="s">
        <v>164</v>
      </c>
      <c r="H188" s="84"/>
      <c r="I188" s="84"/>
      <c r="J188" s="84"/>
      <c r="K188" s="107" t="s">
        <v>378</v>
      </c>
      <c r="L188" s="97">
        <v>60500</v>
      </c>
      <c r="M188" s="99">
        <f>C188*18</f>
        <v>72</v>
      </c>
      <c r="N188" s="99">
        <f>L188*M188</f>
        <v>4356000</v>
      </c>
      <c r="O188" s="99">
        <f>N188*P188</f>
        <v>1524600</v>
      </c>
      <c r="P188" s="78">
        <v>0.35</v>
      </c>
      <c r="R188" s="1"/>
    </row>
    <row r="189" spans="1:18" ht="60.75" customHeight="1" x14ac:dyDescent="0.3">
      <c r="A189" s="106"/>
      <c r="B189" s="106"/>
      <c r="C189" s="106"/>
      <c r="D189" s="30" t="s">
        <v>58</v>
      </c>
      <c r="E189" s="31">
        <v>34692</v>
      </c>
      <c r="F189" s="133"/>
      <c r="G189" s="87"/>
      <c r="H189" s="87"/>
      <c r="I189" s="87"/>
      <c r="J189" s="87"/>
      <c r="K189" s="117"/>
      <c r="L189" s="120"/>
      <c r="M189" s="116"/>
      <c r="N189" s="116"/>
      <c r="O189" s="116"/>
      <c r="P189" s="91"/>
      <c r="R189" s="1"/>
    </row>
    <row r="190" spans="1:18" ht="60.75" customHeight="1" x14ac:dyDescent="0.3">
      <c r="A190" s="106"/>
      <c r="B190" s="106"/>
      <c r="C190" s="106"/>
      <c r="D190" s="30" t="s">
        <v>59</v>
      </c>
      <c r="E190" s="31">
        <v>44609</v>
      </c>
      <c r="F190" s="133"/>
      <c r="G190" s="87"/>
      <c r="H190" s="87"/>
      <c r="I190" s="87"/>
      <c r="J190" s="87"/>
      <c r="K190" s="117"/>
      <c r="L190" s="120"/>
      <c r="M190" s="116"/>
      <c r="N190" s="116"/>
      <c r="O190" s="116"/>
      <c r="P190" s="91"/>
      <c r="R190" s="1"/>
    </row>
    <row r="191" spans="1:18" ht="60.75" customHeight="1" x14ac:dyDescent="0.3">
      <c r="A191" s="112"/>
      <c r="B191" s="112"/>
      <c r="C191" s="112"/>
      <c r="D191" s="30" t="s">
        <v>60</v>
      </c>
      <c r="E191" s="31">
        <v>41381</v>
      </c>
      <c r="F191" s="130"/>
      <c r="G191" s="108"/>
      <c r="H191" s="108"/>
      <c r="I191" s="108"/>
      <c r="J191" s="108"/>
      <c r="K191" s="114"/>
      <c r="L191" s="115"/>
      <c r="M191" s="111"/>
      <c r="N191" s="111"/>
      <c r="O191" s="111"/>
      <c r="P191" s="79"/>
      <c r="R191" s="1"/>
    </row>
    <row r="192" spans="1:18" ht="60.75" customHeight="1" x14ac:dyDescent="0.3">
      <c r="A192" s="80">
        <v>53</v>
      </c>
      <c r="B192" s="83">
        <v>45303</v>
      </c>
      <c r="C192" s="80">
        <v>3</v>
      </c>
      <c r="D192" s="30" t="s">
        <v>61</v>
      </c>
      <c r="E192" s="31">
        <v>36432</v>
      </c>
      <c r="F192" s="129" t="s">
        <v>63</v>
      </c>
      <c r="G192" s="84" t="s">
        <v>64</v>
      </c>
      <c r="H192" s="84"/>
      <c r="I192" s="84"/>
      <c r="J192" s="84"/>
      <c r="K192" s="107" t="s">
        <v>350</v>
      </c>
      <c r="L192" s="97">
        <v>60500</v>
      </c>
      <c r="M192" s="99">
        <f>C192*18</f>
        <v>54</v>
      </c>
      <c r="N192" s="99">
        <f>L192*M192</f>
        <v>3267000</v>
      </c>
      <c r="O192" s="99">
        <f>N192*P192</f>
        <v>1143450</v>
      </c>
      <c r="P192" s="78">
        <v>0.35</v>
      </c>
      <c r="R192" s="1"/>
    </row>
    <row r="193" spans="1:18" ht="60.75" customHeight="1" x14ac:dyDescent="0.3">
      <c r="A193" s="106"/>
      <c r="B193" s="106"/>
      <c r="C193" s="106"/>
      <c r="D193" s="30" t="s">
        <v>62</v>
      </c>
      <c r="E193" s="31">
        <v>35312</v>
      </c>
      <c r="F193" s="133"/>
      <c r="G193" s="87"/>
      <c r="H193" s="87"/>
      <c r="I193" s="87"/>
      <c r="J193" s="87"/>
      <c r="K193" s="117"/>
      <c r="L193" s="120"/>
      <c r="M193" s="116"/>
      <c r="N193" s="116"/>
      <c r="O193" s="116"/>
      <c r="P193" s="91"/>
      <c r="R193" s="1"/>
    </row>
    <row r="194" spans="1:18" ht="60.75" customHeight="1" x14ac:dyDescent="0.3">
      <c r="A194" s="112"/>
      <c r="B194" s="112"/>
      <c r="C194" s="112"/>
      <c r="D194" s="30" t="s">
        <v>65</v>
      </c>
      <c r="E194" s="31">
        <v>44249</v>
      </c>
      <c r="F194" s="130"/>
      <c r="G194" s="108"/>
      <c r="H194" s="108"/>
      <c r="I194" s="108"/>
      <c r="J194" s="108"/>
      <c r="K194" s="114"/>
      <c r="L194" s="115"/>
      <c r="M194" s="111"/>
      <c r="N194" s="111"/>
      <c r="O194" s="111"/>
      <c r="P194" s="79"/>
      <c r="R194" s="1"/>
    </row>
    <row r="195" spans="1:18" ht="60.75" customHeight="1" x14ac:dyDescent="0.3">
      <c r="A195" s="80">
        <v>54</v>
      </c>
      <c r="B195" s="83">
        <v>45306</v>
      </c>
      <c r="C195" s="80">
        <v>2</v>
      </c>
      <c r="D195" s="30" t="s">
        <v>66</v>
      </c>
      <c r="E195" s="31">
        <v>37939</v>
      </c>
      <c r="F195" s="129"/>
      <c r="G195" s="84"/>
      <c r="H195" s="84"/>
      <c r="I195" s="84"/>
      <c r="J195" s="132"/>
      <c r="K195" s="107" t="s">
        <v>379</v>
      </c>
      <c r="L195" s="97">
        <v>60500</v>
      </c>
      <c r="M195" s="99">
        <f>C195*18+6</f>
        <v>42</v>
      </c>
      <c r="N195" s="99">
        <f>L195*M195</f>
        <v>2541000</v>
      </c>
      <c r="O195" s="99">
        <f>N195*P195</f>
        <v>889350</v>
      </c>
      <c r="P195" s="78">
        <v>0.35</v>
      </c>
      <c r="R195" s="1"/>
    </row>
    <row r="196" spans="1:18" s="11" customFormat="1" ht="60.75" customHeight="1" x14ac:dyDescent="0.3">
      <c r="A196" s="112"/>
      <c r="B196" s="112"/>
      <c r="C196" s="112"/>
      <c r="D196" s="30" t="s">
        <v>67</v>
      </c>
      <c r="E196" s="31">
        <v>44679</v>
      </c>
      <c r="F196" s="113"/>
      <c r="G196" s="108"/>
      <c r="H196" s="108"/>
      <c r="I196" s="108"/>
      <c r="J196" s="122"/>
      <c r="K196" s="114"/>
      <c r="L196" s="115"/>
      <c r="M196" s="111"/>
      <c r="N196" s="111"/>
      <c r="O196" s="111"/>
      <c r="P196" s="79"/>
      <c r="Q196" s="1"/>
    </row>
    <row r="197" spans="1:18" s="11" customFormat="1" ht="60.75" customHeight="1" x14ac:dyDescent="0.3">
      <c r="A197" s="80">
        <v>55</v>
      </c>
      <c r="B197" s="83">
        <v>45324</v>
      </c>
      <c r="C197" s="80">
        <v>2</v>
      </c>
      <c r="D197" s="30" t="s">
        <v>95</v>
      </c>
      <c r="E197" s="31">
        <v>34935</v>
      </c>
      <c r="F197" s="104"/>
      <c r="G197" s="84"/>
      <c r="H197" s="84"/>
      <c r="I197" s="84"/>
      <c r="J197" s="132"/>
      <c r="K197" s="107" t="s">
        <v>380</v>
      </c>
      <c r="L197" s="97">
        <v>60500</v>
      </c>
      <c r="M197" s="99">
        <f>C197*18+6</f>
        <v>42</v>
      </c>
      <c r="N197" s="99">
        <f>L197*M197</f>
        <v>2541000</v>
      </c>
      <c r="O197" s="99">
        <f>N197*P197</f>
        <v>889350</v>
      </c>
      <c r="P197" s="78">
        <v>0.35</v>
      </c>
      <c r="Q197" s="1"/>
    </row>
    <row r="198" spans="1:18" s="11" customFormat="1" ht="60.75" customHeight="1" x14ac:dyDescent="0.3">
      <c r="A198" s="112"/>
      <c r="B198" s="112"/>
      <c r="C198" s="112"/>
      <c r="D198" s="30" t="s">
        <v>96</v>
      </c>
      <c r="E198" s="31">
        <v>44550</v>
      </c>
      <c r="F198" s="113"/>
      <c r="G198" s="108"/>
      <c r="H198" s="108"/>
      <c r="I198" s="108"/>
      <c r="J198" s="122"/>
      <c r="K198" s="114"/>
      <c r="L198" s="115"/>
      <c r="M198" s="111"/>
      <c r="N198" s="111"/>
      <c r="O198" s="111"/>
      <c r="P198" s="79"/>
      <c r="Q198" s="1"/>
    </row>
    <row r="199" spans="1:18" s="11" customFormat="1" ht="60.75" customHeight="1" x14ac:dyDescent="0.3">
      <c r="A199" s="80">
        <v>56</v>
      </c>
      <c r="B199" s="83">
        <v>45365</v>
      </c>
      <c r="C199" s="80">
        <v>4</v>
      </c>
      <c r="D199" s="30" t="s">
        <v>69</v>
      </c>
      <c r="E199" s="31">
        <v>35073</v>
      </c>
      <c r="F199" s="84" t="s">
        <v>71</v>
      </c>
      <c r="G199" s="84" t="s">
        <v>72</v>
      </c>
      <c r="H199" s="84"/>
      <c r="I199" s="84"/>
      <c r="J199" s="84"/>
      <c r="K199" s="107" t="s">
        <v>381</v>
      </c>
      <c r="L199" s="97">
        <v>60500</v>
      </c>
      <c r="M199" s="99">
        <f>C199*18</f>
        <v>72</v>
      </c>
      <c r="N199" s="99">
        <f>L199*M199</f>
        <v>4356000</v>
      </c>
      <c r="O199" s="99">
        <f>N199*P199</f>
        <v>1524600</v>
      </c>
      <c r="P199" s="78">
        <v>0.35</v>
      </c>
      <c r="Q199" s="1"/>
    </row>
    <row r="200" spans="1:18" ht="60.75" customHeight="1" x14ac:dyDescent="0.3">
      <c r="A200" s="106"/>
      <c r="B200" s="106"/>
      <c r="C200" s="106"/>
      <c r="D200" s="30" t="s">
        <v>70</v>
      </c>
      <c r="E200" s="31">
        <v>35138</v>
      </c>
      <c r="F200" s="87"/>
      <c r="G200" s="87"/>
      <c r="H200" s="87"/>
      <c r="I200" s="87"/>
      <c r="J200" s="87"/>
      <c r="K200" s="117"/>
      <c r="L200" s="120"/>
      <c r="M200" s="116"/>
      <c r="N200" s="116"/>
      <c r="O200" s="116"/>
      <c r="P200" s="91"/>
      <c r="R200" s="1"/>
    </row>
    <row r="201" spans="1:18" ht="60.75" customHeight="1" x14ac:dyDescent="0.3">
      <c r="A201" s="106"/>
      <c r="B201" s="106"/>
      <c r="C201" s="106"/>
      <c r="D201" s="30" t="s">
        <v>73</v>
      </c>
      <c r="E201" s="31">
        <v>42032</v>
      </c>
      <c r="F201" s="87"/>
      <c r="G201" s="87"/>
      <c r="H201" s="87"/>
      <c r="I201" s="87"/>
      <c r="J201" s="87"/>
      <c r="K201" s="117"/>
      <c r="L201" s="120"/>
      <c r="M201" s="116"/>
      <c r="N201" s="116"/>
      <c r="O201" s="116"/>
      <c r="P201" s="91"/>
      <c r="R201" s="1"/>
    </row>
    <row r="202" spans="1:18" ht="60.75" customHeight="1" x14ac:dyDescent="0.3">
      <c r="A202" s="112"/>
      <c r="B202" s="112"/>
      <c r="C202" s="112"/>
      <c r="D202" s="30" t="s">
        <v>74</v>
      </c>
      <c r="E202" s="31">
        <v>42942</v>
      </c>
      <c r="F202" s="108"/>
      <c r="G202" s="108"/>
      <c r="H202" s="108"/>
      <c r="I202" s="108"/>
      <c r="J202" s="108"/>
      <c r="K202" s="114"/>
      <c r="L202" s="115"/>
      <c r="M202" s="111"/>
      <c r="N202" s="111"/>
      <c r="O202" s="111"/>
      <c r="P202" s="79"/>
      <c r="R202" s="1"/>
    </row>
    <row r="203" spans="1:18" ht="60.75" customHeight="1" x14ac:dyDescent="0.3">
      <c r="A203" s="80">
        <v>57</v>
      </c>
      <c r="B203" s="83">
        <v>45399</v>
      </c>
      <c r="C203" s="80">
        <v>2</v>
      </c>
      <c r="D203" s="30" t="s">
        <v>244</v>
      </c>
      <c r="E203" s="31">
        <v>34609</v>
      </c>
      <c r="F203" s="84"/>
      <c r="G203" s="84"/>
      <c r="H203" s="84"/>
      <c r="I203" s="84"/>
      <c r="J203" s="132"/>
      <c r="K203" s="107" t="s">
        <v>382</v>
      </c>
      <c r="L203" s="97">
        <v>60500</v>
      </c>
      <c r="M203" s="99">
        <f>C203*18+6</f>
        <v>42</v>
      </c>
      <c r="N203" s="99">
        <f>L203*M203</f>
        <v>2541000</v>
      </c>
      <c r="O203" s="99">
        <f>N203*P203</f>
        <v>889350</v>
      </c>
      <c r="P203" s="78">
        <v>0.35</v>
      </c>
      <c r="R203" s="1"/>
    </row>
    <row r="204" spans="1:18" ht="60.75" customHeight="1" x14ac:dyDescent="0.3">
      <c r="A204" s="112"/>
      <c r="B204" s="112"/>
      <c r="C204" s="112"/>
      <c r="D204" s="30" t="s">
        <v>245</v>
      </c>
      <c r="E204" s="31">
        <v>43370</v>
      </c>
      <c r="F204" s="108"/>
      <c r="G204" s="108"/>
      <c r="H204" s="108"/>
      <c r="I204" s="108"/>
      <c r="J204" s="122"/>
      <c r="K204" s="114"/>
      <c r="L204" s="115"/>
      <c r="M204" s="111"/>
      <c r="N204" s="111"/>
      <c r="O204" s="111"/>
      <c r="P204" s="79"/>
      <c r="R204" s="1"/>
    </row>
    <row r="205" spans="1:18" ht="60.75" customHeight="1" x14ac:dyDescent="0.3">
      <c r="A205" s="80">
        <v>58</v>
      </c>
      <c r="B205" s="83">
        <v>45400</v>
      </c>
      <c r="C205" s="80">
        <v>4</v>
      </c>
      <c r="D205" s="30" t="s">
        <v>246</v>
      </c>
      <c r="E205" s="31">
        <v>35383</v>
      </c>
      <c r="F205" s="84" t="s">
        <v>248</v>
      </c>
      <c r="G205" s="84" t="s">
        <v>249</v>
      </c>
      <c r="H205" s="84"/>
      <c r="I205" s="84"/>
      <c r="J205" s="84"/>
      <c r="K205" s="107" t="s">
        <v>383</v>
      </c>
      <c r="L205" s="97">
        <v>60500</v>
      </c>
      <c r="M205" s="99">
        <f>C205*18</f>
        <v>72</v>
      </c>
      <c r="N205" s="99">
        <f>L205*M205</f>
        <v>4356000</v>
      </c>
      <c r="O205" s="99">
        <f>N205*P205</f>
        <v>1524600</v>
      </c>
      <c r="P205" s="78">
        <v>0.35</v>
      </c>
      <c r="R205" s="1"/>
    </row>
    <row r="206" spans="1:18" ht="60.75" customHeight="1" x14ac:dyDescent="0.3">
      <c r="A206" s="106"/>
      <c r="B206" s="106"/>
      <c r="C206" s="106"/>
      <c r="D206" s="30" t="s">
        <v>247</v>
      </c>
      <c r="E206" s="31">
        <v>35462</v>
      </c>
      <c r="F206" s="87"/>
      <c r="G206" s="87"/>
      <c r="H206" s="87"/>
      <c r="I206" s="87"/>
      <c r="J206" s="87"/>
      <c r="K206" s="117"/>
      <c r="L206" s="120"/>
      <c r="M206" s="116"/>
      <c r="N206" s="116"/>
      <c r="O206" s="116"/>
      <c r="P206" s="91"/>
      <c r="R206" s="1"/>
    </row>
    <row r="207" spans="1:18" ht="60.75" customHeight="1" x14ac:dyDescent="0.3">
      <c r="A207" s="106"/>
      <c r="B207" s="106"/>
      <c r="C207" s="106"/>
      <c r="D207" s="30" t="s">
        <v>250</v>
      </c>
      <c r="E207" s="31">
        <v>45187</v>
      </c>
      <c r="F207" s="87"/>
      <c r="G207" s="87"/>
      <c r="H207" s="87"/>
      <c r="I207" s="87"/>
      <c r="J207" s="87"/>
      <c r="K207" s="117"/>
      <c r="L207" s="120"/>
      <c r="M207" s="116"/>
      <c r="N207" s="116"/>
      <c r="O207" s="116"/>
      <c r="P207" s="91"/>
      <c r="R207" s="1"/>
    </row>
    <row r="208" spans="1:18" ht="60.75" customHeight="1" x14ac:dyDescent="0.3">
      <c r="A208" s="112"/>
      <c r="B208" s="112"/>
      <c r="C208" s="112"/>
      <c r="D208" s="30" t="s">
        <v>251</v>
      </c>
      <c r="E208" s="31">
        <v>42331</v>
      </c>
      <c r="F208" s="108"/>
      <c r="G208" s="108"/>
      <c r="H208" s="108"/>
      <c r="I208" s="108"/>
      <c r="J208" s="108"/>
      <c r="K208" s="114"/>
      <c r="L208" s="115"/>
      <c r="M208" s="111"/>
      <c r="N208" s="111"/>
      <c r="O208" s="111"/>
      <c r="P208" s="79"/>
      <c r="R208" s="1"/>
    </row>
    <row r="209" spans="1:18" ht="60.75" customHeight="1" x14ac:dyDescent="0.3">
      <c r="A209" s="80">
        <v>59</v>
      </c>
      <c r="B209" s="83">
        <v>45441</v>
      </c>
      <c r="C209" s="80">
        <v>2</v>
      </c>
      <c r="D209" s="30" t="s">
        <v>252</v>
      </c>
      <c r="E209" s="31">
        <v>35380</v>
      </c>
      <c r="F209" s="84"/>
      <c r="G209" s="84"/>
      <c r="H209" s="84"/>
      <c r="I209" s="84"/>
      <c r="J209" s="132"/>
      <c r="K209" s="107" t="s">
        <v>384</v>
      </c>
      <c r="L209" s="97">
        <v>60500</v>
      </c>
      <c r="M209" s="99">
        <f>C209*18+6</f>
        <v>42</v>
      </c>
      <c r="N209" s="99">
        <f>L209*M209</f>
        <v>2541000</v>
      </c>
      <c r="O209" s="99">
        <f>N209*P209</f>
        <v>889350</v>
      </c>
      <c r="P209" s="78">
        <v>0.35</v>
      </c>
      <c r="R209" s="1"/>
    </row>
    <row r="210" spans="1:18" ht="60.75" customHeight="1" x14ac:dyDescent="0.3">
      <c r="A210" s="112"/>
      <c r="B210" s="112"/>
      <c r="C210" s="112"/>
      <c r="D210" s="30" t="s">
        <v>253</v>
      </c>
      <c r="E210" s="31">
        <v>44667</v>
      </c>
      <c r="F210" s="108"/>
      <c r="G210" s="108"/>
      <c r="H210" s="108"/>
      <c r="I210" s="108"/>
      <c r="J210" s="122"/>
      <c r="K210" s="114"/>
      <c r="L210" s="115"/>
      <c r="M210" s="111"/>
      <c r="N210" s="111"/>
      <c r="O210" s="111"/>
      <c r="P210" s="79"/>
      <c r="R210" s="1"/>
    </row>
    <row r="211" spans="1:18" ht="60.75" customHeight="1" x14ac:dyDescent="0.3">
      <c r="A211" s="80">
        <v>60</v>
      </c>
      <c r="B211" s="83">
        <v>45443</v>
      </c>
      <c r="C211" s="80">
        <v>3</v>
      </c>
      <c r="D211" s="30" t="s">
        <v>261</v>
      </c>
      <c r="E211" s="31">
        <v>34973</v>
      </c>
      <c r="F211" s="84" t="s">
        <v>263</v>
      </c>
      <c r="G211" s="84" t="s">
        <v>264</v>
      </c>
      <c r="H211" s="84"/>
      <c r="I211" s="84"/>
      <c r="J211" s="84"/>
      <c r="K211" s="107" t="s">
        <v>385</v>
      </c>
      <c r="L211" s="97">
        <v>60500</v>
      </c>
      <c r="M211" s="99">
        <f>C211*18</f>
        <v>54</v>
      </c>
      <c r="N211" s="99">
        <f>L211*M211</f>
        <v>3267000</v>
      </c>
      <c r="O211" s="99">
        <f>N211*P211</f>
        <v>1143450</v>
      </c>
      <c r="P211" s="78">
        <v>0.35</v>
      </c>
      <c r="R211" s="1"/>
    </row>
    <row r="212" spans="1:18" ht="60.75" customHeight="1" x14ac:dyDescent="0.3">
      <c r="A212" s="106"/>
      <c r="B212" s="106"/>
      <c r="C212" s="106"/>
      <c r="D212" s="30" t="s">
        <v>262</v>
      </c>
      <c r="E212" s="31">
        <v>35609</v>
      </c>
      <c r="F212" s="87"/>
      <c r="G212" s="87"/>
      <c r="H212" s="87"/>
      <c r="I212" s="87"/>
      <c r="J212" s="87"/>
      <c r="K212" s="117"/>
      <c r="L212" s="120"/>
      <c r="M212" s="116"/>
      <c r="N212" s="116"/>
      <c r="O212" s="116"/>
      <c r="P212" s="91"/>
      <c r="R212" s="1"/>
    </row>
    <row r="213" spans="1:18" ht="60.75" customHeight="1" x14ac:dyDescent="0.3">
      <c r="A213" s="112"/>
      <c r="B213" s="112"/>
      <c r="C213" s="112"/>
      <c r="D213" s="30" t="s">
        <v>265</v>
      </c>
      <c r="E213" s="31">
        <v>44944</v>
      </c>
      <c r="F213" s="108"/>
      <c r="G213" s="108"/>
      <c r="H213" s="108"/>
      <c r="I213" s="108"/>
      <c r="J213" s="108"/>
      <c r="K213" s="114"/>
      <c r="L213" s="115"/>
      <c r="M213" s="111"/>
      <c r="N213" s="111"/>
      <c r="O213" s="111"/>
      <c r="P213" s="79"/>
      <c r="R213" s="1"/>
    </row>
    <row r="214" spans="1:18" ht="60.75" customHeight="1" x14ac:dyDescent="0.3">
      <c r="A214" s="80">
        <v>61</v>
      </c>
      <c r="B214" s="83">
        <v>45443</v>
      </c>
      <c r="C214" s="80">
        <v>3</v>
      </c>
      <c r="D214" s="30" t="s">
        <v>266</v>
      </c>
      <c r="E214" s="31">
        <v>33052</v>
      </c>
      <c r="F214" s="84" t="s">
        <v>267</v>
      </c>
      <c r="G214" s="84" t="s">
        <v>268</v>
      </c>
      <c r="H214" s="84"/>
      <c r="I214" s="84"/>
      <c r="J214" s="84"/>
      <c r="K214" s="107" t="s">
        <v>335</v>
      </c>
      <c r="L214" s="97">
        <v>60500</v>
      </c>
      <c r="M214" s="99">
        <f t="shared" ref="M214" si="2">C214*18</f>
        <v>54</v>
      </c>
      <c r="N214" s="99">
        <f>L214*M214</f>
        <v>3267000</v>
      </c>
      <c r="O214" s="99">
        <f>N214*P214</f>
        <v>1143450</v>
      </c>
      <c r="P214" s="78">
        <v>0.35</v>
      </c>
      <c r="R214" s="1"/>
    </row>
    <row r="215" spans="1:18" ht="60.75" customHeight="1" x14ac:dyDescent="0.3">
      <c r="A215" s="106"/>
      <c r="B215" s="106"/>
      <c r="C215" s="106"/>
      <c r="D215" s="30" t="s">
        <v>270</v>
      </c>
      <c r="E215" s="31">
        <v>33957</v>
      </c>
      <c r="F215" s="105"/>
      <c r="G215" s="87"/>
      <c r="H215" s="87"/>
      <c r="I215" s="87"/>
      <c r="J215" s="87"/>
      <c r="K215" s="117"/>
      <c r="L215" s="120"/>
      <c r="M215" s="116"/>
      <c r="N215" s="116"/>
      <c r="O215" s="116"/>
      <c r="P215" s="91"/>
      <c r="R215" s="1"/>
    </row>
    <row r="216" spans="1:18" ht="60.75" customHeight="1" x14ac:dyDescent="0.3">
      <c r="A216" s="112"/>
      <c r="B216" s="112"/>
      <c r="C216" s="112"/>
      <c r="D216" s="30" t="s">
        <v>269</v>
      </c>
      <c r="E216" s="31">
        <v>45292</v>
      </c>
      <c r="F216" s="113"/>
      <c r="G216" s="108"/>
      <c r="H216" s="108"/>
      <c r="I216" s="108"/>
      <c r="J216" s="108"/>
      <c r="K216" s="114"/>
      <c r="L216" s="115"/>
      <c r="M216" s="111"/>
      <c r="N216" s="111"/>
      <c r="O216" s="111"/>
      <c r="P216" s="79"/>
      <c r="R216" s="1"/>
    </row>
    <row r="217" spans="1:18" ht="60.75" customHeight="1" x14ac:dyDescent="0.3">
      <c r="A217" s="80">
        <v>62</v>
      </c>
      <c r="B217" s="83">
        <v>45443</v>
      </c>
      <c r="C217" s="80">
        <v>3</v>
      </c>
      <c r="D217" s="30" t="s">
        <v>271</v>
      </c>
      <c r="E217" s="31">
        <v>36156</v>
      </c>
      <c r="F217" s="104"/>
      <c r="G217" s="84"/>
      <c r="H217" s="84"/>
      <c r="I217" s="84"/>
      <c r="J217" s="84"/>
      <c r="K217" s="107" t="s">
        <v>350</v>
      </c>
      <c r="L217" s="97">
        <v>60500</v>
      </c>
      <c r="M217" s="99">
        <f t="shared" ref="M217" si="3">C217*18</f>
        <v>54</v>
      </c>
      <c r="N217" s="99">
        <f>L217*M217</f>
        <v>3267000</v>
      </c>
      <c r="O217" s="99">
        <f>N217*P217</f>
        <v>1143450</v>
      </c>
      <c r="P217" s="78">
        <v>0.35</v>
      </c>
      <c r="R217" s="1"/>
    </row>
    <row r="218" spans="1:18" ht="60.75" customHeight="1" x14ac:dyDescent="0.3">
      <c r="A218" s="106"/>
      <c r="B218" s="106"/>
      <c r="C218" s="106"/>
      <c r="D218" s="30" t="s">
        <v>272</v>
      </c>
      <c r="E218" s="31">
        <v>44729</v>
      </c>
      <c r="F218" s="105"/>
      <c r="G218" s="87"/>
      <c r="H218" s="87"/>
      <c r="I218" s="87"/>
      <c r="J218" s="87"/>
      <c r="K218" s="117"/>
      <c r="L218" s="120"/>
      <c r="M218" s="116"/>
      <c r="N218" s="116"/>
      <c r="O218" s="116"/>
      <c r="P218" s="91"/>
      <c r="R218" s="1"/>
    </row>
    <row r="219" spans="1:18" ht="60.75" customHeight="1" x14ac:dyDescent="0.3">
      <c r="A219" s="112"/>
      <c r="B219" s="112"/>
      <c r="C219" s="112"/>
      <c r="D219" s="30" t="s">
        <v>273</v>
      </c>
      <c r="E219" s="31">
        <v>42376</v>
      </c>
      <c r="F219" s="113"/>
      <c r="G219" s="108"/>
      <c r="H219" s="108"/>
      <c r="I219" s="108"/>
      <c r="J219" s="108"/>
      <c r="K219" s="114"/>
      <c r="L219" s="115"/>
      <c r="M219" s="111"/>
      <c r="N219" s="111"/>
      <c r="O219" s="111"/>
      <c r="P219" s="79"/>
      <c r="R219" s="1"/>
    </row>
    <row r="220" spans="1:18" ht="60.75" customHeight="1" x14ac:dyDescent="0.3">
      <c r="A220" s="80">
        <v>63</v>
      </c>
      <c r="B220" s="83">
        <v>45443</v>
      </c>
      <c r="C220" s="80">
        <v>2</v>
      </c>
      <c r="D220" s="30" t="s">
        <v>274</v>
      </c>
      <c r="E220" s="31">
        <v>37072</v>
      </c>
      <c r="F220" s="104"/>
      <c r="G220" s="84"/>
      <c r="H220" s="84"/>
      <c r="I220" s="84"/>
      <c r="J220" s="84"/>
      <c r="K220" s="107" t="s">
        <v>386</v>
      </c>
      <c r="L220" s="97">
        <v>60500</v>
      </c>
      <c r="M220" s="99">
        <f>C220*18+6</f>
        <v>42</v>
      </c>
      <c r="N220" s="99">
        <f>L220*M220</f>
        <v>2541000</v>
      </c>
      <c r="O220" s="99">
        <f>N220*P220</f>
        <v>889350</v>
      </c>
      <c r="P220" s="78">
        <v>0.35</v>
      </c>
      <c r="R220" s="1"/>
    </row>
    <row r="221" spans="1:18" ht="60.75" customHeight="1" x14ac:dyDescent="0.3">
      <c r="A221" s="112"/>
      <c r="B221" s="112"/>
      <c r="C221" s="112"/>
      <c r="D221" s="30" t="s">
        <v>275</v>
      </c>
      <c r="E221" s="31">
        <v>43922</v>
      </c>
      <c r="F221" s="113"/>
      <c r="G221" s="108"/>
      <c r="H221" s="108"/>
      <c r="I221" s="108"/>
      <c r="J221" s="108"/>
      <c r="K221" s="114"/>
      <c r="L221" s="115"/>
      <c r="M221" s="111"/>
      <c r="N221" s="111"/>
      <c r="O221" s="111"/>
      <c r="P221" s="79"/>
      <c r="R221" s="1"/>
    </row>
    <row r="222" spans="1:18" ht="60.75" customHeight="1" x14ac:dyDescent="0.3">
      <c r="A222" s="80">
        <v>64</v>
      </c>
      <c r="B222" s="83">
        <v>45589</v>
      </c>
      <c r="C222" s="80">
        <v>4</v>
      </c>
      <c r="D222" s="30" t="s">
        <v>277</v>
      </c>
      <c r="E222" s="31">
        <v>34417</v>
      </c>
      <c r="F222" s="129"/>
      <c r="G222" s="84"/>
      <c r="H222" s="84"/>
      <c r="I222" s="84"/>
      <c r="J222" s="84"/>
      <c r="K222" s="107" t="s">
        <v>374</v>
      </c>
      <c r="L222" s="97">
        <v>60500</v>
      </c>
      <c r="M222" s="99">
        <f>C222*18</f>
        <v>72</v>
      </c>
      <c r="N222" s="99">
        <f>L222*M222</f>
        <v>4356000</v>
      </c>
      <c r="O222" s="99">
        <f>N222*P222</f>
        <v>1524600</v>
      </c>
      <c r="P222" s="78">
        <v>0.35</v>
      </c>
      <c r="R222" s="1"/>
    </row>
    <row r="223" spans="1:18" ht="60.75" customHeight="1" x14ac:dyDescent="0.3">
      <c r="A223" s="106"/>
      <c r="B223" s="106"/>
      <c r="C223" s="106"/>
      <c r="D223" s="30" t="s">
        <v>278</v>
      </c>
      <c r="E223" s="31">
        <v>42854</v>
      </c>
      <c r="F223" s="133"/>
      <c r="G223" s="87"/>
      <c r="H223" s="87"/>
      <c r="I223" s="87"/>
      <c r="J223" s="87"/>
      <c r="K223" s="117"/>
      <c r="L223" s="98"/>
      <c r="M223" s="116"/>
      <c r="N223" s="90"/>
      <c r="O223" s="90"/>
      <c r="P223" s="91"/>
      <c r="R223" s="1"/>
    </row>
    <row r="224" spans="1:18" ht="60.75" customHeight="1" x14ac:dyDescent="0.3">
      <c r="A224" s="106"/>
      <c r="B224" s="106"/>
      <c r="C224" s="106"/>
      <c r="D224" s="30" t="s">
        <v>279</v>
      </c>
      <c r="E224" s="31">
        <v>44393</v>
      </c>
      <c r="F224" s="133"/>
      <c r="G224" s="87"/>
      <c r="H224" s="87"/>
      <c r="I224" s="87"/>
      <c r="J224" s="87"/>
      <c r="K224" s="117"/>
      <c r="L224" s="98"/>
      <c r="M224" s="116"/>
      <c r="N224" s="90"/>
      <c r="O224" s="90"/>
      <c r="P224" s="91"/>
      <c r="R224" s="1"/>
    </row>
    <row r="225" spans="1:18" ht="60.75" customHeight="1" x14ac:dyDescent="0.3">
      <c r="A225" s="112"/>
      <c r="B225" s="112"/>
      <c r="C225" s="112"/>
      <c r="D225" s="30" t="s">
        <v>280</v>
      </c>
      <c r="E225" s="31">
        <v>45458</v>
      </c>
      <c r="F225" s="130"/>
      <c r="G225" s="108"/>
      <c r="H225" s="108"/>
      <c r="I225" s="108"/>
      <c r="J225" s="108"/>
      <c r="K225" s="114"/>
      <c r="L225" s="109"/>
      <c r="M225" s="111"/>
      <c r="N225" s="77"/>
      <c r="O225" s="77"/>
      <c r="P225" s="79"/>
      <c r="R225" s="1"/>
    </row>
    <row r="226" spans="1:18" ht="60.75" customHeight="1" x14ac:dyDescent="0.3">
      <c r="A226" s="101">
        <v>65</v>
      </c>
      <c r="B226" s="83">
        <v>45708</v>
      </c>
      <c r="C226" s="80">
        <v>3</v>
      </c>
      <c r="D226" s="45" t="s">
        <v>281</v>
      </c>
      <c r="E226" s="31">
        <v>36638</v>
      </c>
      <c r="F226" s="104"/>
      <c r="G226" s="84"/>
      <c r="H226" s="84"/>
      <c r="I226" s="84"/>
      <c r="J226" s="84"/>
      <c r="K226" s="107" t="s">
        <v>387</v>
      </c>
      <c r="L226" s="97">
        <v>60500</v>
      </c>
      <c r="M226" s="99">
        <f>C226*18</f>
        <v>54</v>
      </c>
      <c r="N226" s="99">
        <f>L226*M226</f>
        <v>3267000</v>
      </c>
      <c r="O226" s="99">
        <f>N226*P226</f>
        <v>1143450</v>
      </c>
      <c r="P226" s="78">
        <v>0.35</v>
      </c>
      <c r="R226" s="1"/>
    </row>
    <row r="227" spans="1:18" ht="60.75" customHeight="1" x14ac:dyDescent="0.3">
      <c r="A227" s="102"/>
      <c r="B227" s="103"/>
      <c r="C227" s="103"/>
      <c r="D227" s="46" t="s">
        <v>282</v>
      </c>
      <c r="E227" s="31" t="s">
        <v>283</v>
      </c>
      <c r="F227" s="105"/>
      <c r="G227" s="106"/>
      <c r="H227" s="87"/>
      <c r="I227" s="87"/>
      <c r="J227" s="87"/>
      <c r="K227" s="98"/>
      <c r="L227" s="98"/>
      <c r="M227" s="90"/>
      <c r="N227" s="90"/>
      <c r="O227" s="100"/>
      <c r="P227" s="91"/>
      <c r="R227" s="1"/>
    </row>
    <row r="228" spans="1:18" ht="60.75" customHeight="1" x14ac:dyDescent="0.3">
      <c r="A228" s="102"/>
      <c r="B228" s="103"/>
      <c r="C228" s="103"/>
      <c r="D228" s="47" t="s">
        <v>284</v>
      </c>
      <c r="E228" s="48">
        <v>45186</v>
      </c>
      <c r="F228" s="105"/>
      <c r="G228" s="106"/>
      <c r="H228" s="87"/>
      <c r="I228" s="87"/>
      <c r="J228" s="108"/>
      <c r="K228" s="98"/>
      <c r="L228" s="98"/>
      <c r="M228" s="90"/>
      <c r="N228" s="90"/>
      <c r="O228" s="100"/>
      <c r="P228" s="91"/>
      <c r="R228" s="1"/>
    </row>
    <row r="229" spans="1:18" ht="60.75" customHeight="1" x14ac:dyDescent="0.3">
      <c r="A229" s="118">
        <v>66</v>
      </c>
      <c r="B229" s="110">
        <v>45756</v>
      </c>
      <c r="C229" s="80">
        <v>2</v>
      </c>
      <c r="D229" s="36" t="s">
        <v>312</v>
      </c>
      <c r="E229" s="31">
        <v>37683</v>
      </c>
      <c r="F229" s="119" t="s">
        <v>314</v>
      </c>
      <c r="G229" s="84" t="s">
        <v>315</v>
      </c>
      <c r="H229" s="84"/>
      <c r="I229" s="84"/>
      <c r="J229" s="84"/>
      <c r="K229" s="88" t="s">
        <v>316</v>
      </c>
      <c r="L229" s="89">
        <v>60500</v>
      </c>
      <c r="M229" s="76">
        <f>C229*18+6</f>
        <v>42</v>
      </c>
      <c r="N229" s="76">
        <f>L229*M229</f>
        <v>2541000</v>
      </c>
      <c r="O229" s="76">
        <f>N229*P229</f>
        <v>762300</v>
      </c>
      <c r="P229" s="78">
        <v>0.3</v>
      </c>
      <c r="R229" s="1"/>
    </row>
    <row r="230" spans="1:18" ht="60.75" customHeight="1" x14ac:dyDescent="0.4">
      <c r="A230" s="118"/>
      <c r="B230" s="110"/>
      <c r="C230" s="112"/>
      <c r="D230" s="36" t="s">
        <v>313</v>
      </c>
      <c r="E230" s="31">
        <v>37171</v>
      </c>
      <c r="F230" s="119"/>
      <c r="G230" s="108"/>
      <c r="H230" s="108"/>
      <c r="I230" s="108"/>
      <c r="J230" s="108"/>
      <c r="K230" s="211"/>
      <c r="L230" s="109"/>
      <c r="M230" s="77"/>
      <c r="N230" s="77"/>
      <c r="O230" s="77"/>
      <c r="P230" s="79"/>
      <c r="Q230" s="7"/>
      <c r="R230" s="1"/>
    </row>
    <row r="231" spans="1:18" ht="60.75" customHeight="1" x14ac:dyDescent="0.4">
      <c r="A231" s="118">
        <v>67</v>
      </c>
      <c r="B231" s="110">
        <v>45800</v>
      </c>
      <c r="C231" s="118">
        <v>3</v>
      </c>
      <c r="D231" s="49" t="s">
        <v>317</v>
      </c>
      <c r="E231" s="31">
        <v>37036</v>
      </c>
      <c r="F231" s="84" t="s">
        <v>320</v>
      </c>
      <c r="G231" s="84" t="s">
        <v>321</v>
      </c>
      <c r="H231" s="84"/>
      <c r="I231" s="84"/>
      <c r="J231" s="84"/>
      <c r="K231" s="88" t="s">
        <v>322</v>
      </c>
      <c r="L231" s="89">
        <v>60500</v>
      </c>
      <c r="M231" s="76">
        <f>C231*18</f>
        <v>54</v>
      </c>
      <c r="N231" s="76">
        <f>L231*M231</f>
        <v>3267000</v>
      </c>
      <c r="O231" s="76">
        <f>N231*P231</f>
        <v>1143450</v>
      </c>
      <c r="P231" s="78">
        <v>0.35</v>
      </c>
      <c r="Q231" s="7"/>
      <c r="R231" s="1"/>
    </row>
    <row r="232" spans="1:18" ht="60.75" customHeight="1" x14ac:dyDescent="0.4">
      <c r="A232" s="118"/>
      <c r="B232" s="110"/>
      <c r="C232" s="118"/>
      <c r="D232" s="49" t="s">
        <v>318</v>
      </c>
      <c r="E232" s="31">
        <v>35322</v>
      </c>
      <c r="F232" s="87"/>
      <c r="G232" s="87"/>
      <c r="H232" s="87"/>
      <c r="I232" s="87"/>
      <c r="J232" s="87"/>
      <c r="K232" s="210"/>
      <c r="L232" s="98"/>
      <c r="M232" s="90"/>
      <c r="N232" s="90"/>
      <c r="O232" s="90"/>
      <c r="P232" s="91"/>
      <c r="Q232" s="7"/>
      <c r="R232" s="1"/>
    </row>
    <row r="233" spans="1:18" ht="60.75" customHeight="1" x14ac:dyDescent="0.4">
      <c r="A233" s="118"/>
      <c r="B233" s="110"/>
      <c r="C233" s="118"/>
      <c r="D233" s="49" t="s">
        <v>319</v>
      </c>
      <c r="E233" s="31">
        <v>45572</v>
      </c>
      <c r="F233" s="108"/>
      <c r="G233" s="108"/>
      <c r="H233" s="108"/>
      <c r="I233" s="108"/>
      <c r="J233" s="108"/>
      <c r="K233" s="211"/>
      <c r="L233" s="109"/>
      <c r="M233" s="77"/>
      <c r="N233" s="77"/>
      <c r="O233" s="77"/>
      <c r="P233" s="79"/>
      <c r="Q233" s="7"/>
      <c r="R233" s="1"/>
    </row>
    <row r="234" spans="1:18" ht="60.75" customHeight="1" x14ac:dyDescent="0.4">
      <c r="A234" s="118">
        <v>68</v>
      </c>
      <c r="B234" s="110">
        <v>45806</v>
      </c>
      <c r="C234" s="118">
        <v>2</v>
      </c>
      <c r="D234" s="36" t="s">
        <v>323</v>
      </c>
      <c r="E234" s="75">
        <v>36613</v>
      </c>
      <c r="F234" s="84"/>
      <c r="G234" s="80"/>
      <c r="H234" s="84"/>
      <c r="I234" s="84"/>
      <c r="J234" s="84"/>
      <c r="K234" s="88" t="s">
        <v>324</v>
      </c>
      <c r="L234" s="89">
        <v>60500</v>
      </c>
      <c r="M234" s="76">
        <f>C234*18+6</f>
        <v>42</v>
      </c>
      <c r="N234" s="76">
        <f>L234*M234</f>
        <v>2541000</v>
      </c>
      <c r="O234" s="76">
        <f>N234*P234</f>
        <v>889350</v>
      </c>
      <c r="P234" s="78">
        <v>0.35</v>
      </c>
      <c r="Q234" s="7"/>
      <c r="R234" s="1"/>
    </row>
    <row r="235" spans="1:18" ht="60.75" customHeight="1" x14ac:dyDescent="0.4">
      <c r="A235" s="118"/>
      <c r="B235" s="110"/>
      <c r="C235" s="118"/>
      <c r="D235" s="36" t="s">
        <v>398</v>
      </c>
      <c r="E235" s="75">
        <v>44834</v>
      </c>
      <c r="F235" s="108"/>
      <c r="G235" s="112"/>
      <c r="H235" s="108"/>
      <c r="I235" s="108"/>
      <c r="J235" s="108"/>
      <c r="K235" s="211"/>
      <c r="L235" s="109"/>
      <c r="M235" s="77"/>
      <c r="N235" s="77"/>
      <c r="O235" s="77"/>
      <c r="P235" s="79"/>
      <c r="Q235" s="7"/>
      <c r="R235" s="1"/>
    </row>
    <row r="236" spans="1:18" ht="27" customHeight="1" x14ac:dyDescent="0.4">
      <c r="A236" s="80">
        <v>68</v>
      </c>
      <c r="B236" s="83">
        <v>45806</v>
      </c>
      <c r="C236" s="80">
        <v>2</v>
      </c>
      <c r="D236" s="36" t="s">
        <v>399</v>
      </c>
      <c r="E236" s="75">
        <v>36306</v>
      </c>
      <c r="F236" s="84" t="s">
        <v>403</v>
      </c>
      <c r="G236" s="84" t="s">
        <v>404</v>
      </c>
      <c r="H236" s="74"/>
      <c r="I236" s="84"/>
      <c r="J236" s="84"/>
      <c r="K236" s="88" t="s">
        <v>405</v>
      </c>
      <c r="L236" s="89">
        <v>60500</v>
      </c>
      <c r="M236" s="76">
        <f>C222*18</f>
        <v>72</v>
      </c>
      <c r="N236" s="76">
        <f>L236*M236</f>
        <v>4356000</v>
      </c>
      <c r="O236" s="76">
        <f>N236*P236</f>
        <v>1524600</v>
      </c>
      <c r="P236" s="78">
        <v>0.35</v>
      </c>
      <c r="Q236" s="7"/>
      <c r="R236" s="1"/>
    </row>
    <row r="237" spans="1:18" ht="27.75" customHeight="1" x14ac:dyDescent="0.4">
      <c r="A237" s="81"/>
      <c r="B237" s="81"/>
      <c r="C237" s="81"/>
      <c r="D237" s="36" t="s">
        <v>400</v>
      </c>
      <c r="E237" s="75">
        <v>35825</v>
      </c>
      <c r="F237" s="85"/>
      <c r="G237" s="85"/>
      <c r="H237" s="87"/>
      <c r="I237" s="85"/>
      <c r="J237" s="85"/>
      <c r="K237" s="85"/>
      <c r="L237" s="81"/>
      <c r="M237" s="90"/>
      <c r="N237" s="90"/>
      <c r="O237" s="90"/>
      <c r="P237" s="91"/>
      <c r="Q237" s="7"/>
      <c r="R237" s="1"/>
    </row>
    <row r="238" spans="1:18" ht="27.75" customHeight="1" x14ac:dyDescent="0.4">
      <c r="A238" s="81"/>
      <c r="B238" s="81"/>
      <c r="C238" s="81"/>
      <c r="D238" s="36" t="s">
        <v>401</v>
      </c>
      <c r="E238" s="31">
        <v>43979</v>
      </c>
      <c r="F238" s="85"/>
      <c r="G238" s="85"/>
      <c r="H238" s="85"/>
      <c r="I238" s="85"/>
      <c r="J238" s="85"/>
      <c r="K238" s="85"/>
      <c r="L238" s="81"/>
      <c r="M238" s="90"/>
      <c r="N238" s="90"/>
      <c r="O238" s="90"/>
      <c r="P238" s="91"/>
      <c r="Q238" s="7"/>
      <c r="R238" s="1"/>
    </row>
    <row r="239" spans="1:18" ht="46.5" customHeight="1" x14ac:dyDescent="0.4">
      <c r="A239" s="82"/>
      <c r="B239" s="82"/>
      <c r="C239" s="82"/>
      <c r="D239" s="36" t="s">
        <v>402</v>
      </c>
      <c r="E239" s="31">
        <v>45420</v>
      </c>
      <c r="F239" s="86"/>
      <c r="G239" s="86"/>
      <c r="H239" s="86"/>
      <c r="I239" s="86"/>
      <c r="J239" s="86"/>
      <c r="K239" s="86"/>
      <c r="L239" s="82"/>
      <c r="M239" s="77"/>
      <c r="N239" s="77"/>
      <c r="O239" s="77"/>
      <c r="P239" s="79"/>
      <c r="Q239" s="7"/>
      <c r="R239" s="1"/>
    </row>
    <row r="240" spans="1:18" ht="31.5" customHeight="1" x14ac:dyDescent="0.3">
      <c r="A240" s="94" t="s">
        <v>299</v>
      </c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6"/>
      <c r="Q240" s="23">
        <f>SUM(Q10:Q239)</f>
        <v>0</v>
      </c>
      <c r="R240" s="22"/>
    </row>
    <row r="241" spans="1:19" ht="54.75" customHeight="1" x14ac:dyDescent="0.3">
      <c r="A241" s="204" t="s">
        <v>300</v>
      </c>
      <c r="B241" s="205"/>
      <c r="C241" s="205"/>
      <c r="D241" s="205"/>
      <c r="E241" s="205"/>
      <c r="F241" s="205"/>
      <c r="G241" s="205"/>
      <c r="H241" s="205"/>
      <c r="I241" s="205"/>
      <c r="J241" s="205"/>
      <c r="K241" s="205"/>
      <c r="L241" s="205"/>
      <c r="M241" s="205"/>
      <c r="N241" s="205"/>
      <c r="O241" s="205"/>
      <c r="P241" s="206"/>
      <c r="Q241" s="27">
        <f>Q240*98%</f>
        <v>0</v>
      </c>
      <c r="R241" s="17"/>
      <c r="S241" s="17"/>
    </row>
    <row r="242" spans="1:19" ht="38.25" customHeight="1" x14ac:dyDescent="0.3">
      <c r="A242" s="204" t="s">
        <v>301</v>
      </c>
      <c r="B242" s="205"/>
      <c r="C242" s="205"/>
      <c r="D242" s="205"/>
      <c r="E242" s="205"/>
      <c r="F242" s="205"/>
      <c r="G242" s="205"/>
      <c r="H242" s="205"/>
      <c r="I242" s="205"/>
      <c r="J242" s="205"/>
      <c r="K242" s="205"/>
      <c r="L242" s="205"/>
      <c r="M242" s="205"/>
      <c r="N242" s="205"/>
      <c r="O242" s="205"/>
      <c r="P242" s="206"/>
      <c r="Q242" s="27">
        <f>Q240*1%</f>
        <v>0</v>
      </c>
      <c r="R242" s="18"/>
      <c r="S242" s="18"/>
    </row>
    <row r="243" spans="1:19" ht="38.25" customHeight="1" x14ac:dyDescent="0.3">
      <c r="A243" s="207" t="s">
        <v>302</v>
      </c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9"/>
      <c r="Q243" s="27">
        <f>Q240*1%</f>
        <v>0</v>
      </c>
      <c r="R243" s="17"/>
      <c r="S243" s="17"/>
    </row>
    <row r="244" spans="1:19" ht="26.25" customHeight="1" x14ac:dyDescent="0.3">
      <c r="A244" s="203"/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8"/>
    </row>
    <row r="245" spans="1:19" ht="45" customHeight="1" x14ac:dyDescent="0.3">
      <c r="A245" s="92" t="s">
        <v>303</v>
      </c>
      <c r="B245" s="92"/>
      <c r="C245" s="92"/>
      <c r="D245" s="92"/>
      <c r="E245" s="92"/>
      <c r="F245" s="92"/>
      <c r="G245" s="92"/>
      <c r="H245" s="26"/>
      <c r="I245" s="26"/>
      <c r="J245" s="26"/>
      <c r="K245" s="26"/>
      <c r="L245" s="26"/>
      <c r="M245" s="19"/>
      <c r="N245" s="19"/>
      <c r="O245" s="19"/>
      <c r="P245" s="19"/>
      <c r="Q245" s="26"/>
      <c r="R245" s="19"/>
    </row>
    <row r="246" spans="1:19" ht="43.5" customHeight="1" x14ac:dyDescent="0.4">
      <c r="A246" s="50"/>
      <c r="B246" s="93" t="s">
        <v>395</v>
      </c>
      <c r="C246" s="93"/>
      <c r="D246" s="93"/>
      <c r="E246" s="51"/>
      <c r="F246" s="69"/>
      <c r="G246" s="50"/>
      <c r="H246" s="51"/>
      <c r="I246" s="52"/>
      <c r="J246" s="52"/>
      <c r="K246" s="53"/>
    </row>
    <row r="247" spans="1:19" ht="87.75" customHeight="1" x14ac:dyDescent="0.7">
      <c r="A247" s="50"/>
      <c r="B247" s="93"/>
      <c r="C247" s="93"/>
      <c r="D247" s="93"/>
      <c r="E247" s="55" t="s">
        <v>396</v>
      </c>
      <c r="F247" s="70"/>
      <c r="H247" s="57"/>
      <c r="I247" s="58" t="s">
        <v>42</v>
      </c>
      <c r="J247" s="58"/>
      <c r="K247" s="58"/>
      <c r="L247" s="59"/>
    </row>
    <row r="248" spans="1:19" ht="87.75" customHeight="1" x14ac:dyDescent="0.55000000000000004">
      <c r="A248" s="50"/>
      <c r="B248" s="60"/>
      <c r="C248" s="50" t="s">
        <v>20</v>
      </c>
      <c r="E248" s="61" t="s">
        <v>327</v>
      </c>
      <c r="F248" s="70"/>
      <c r="H248" s="51"/>
      <c r="I248" s="55" t="s">
        <v>30</v>
      </c>
      <c r="J248" s="55"/>
      <c r="K248" s="55"/>
      <c r="L248" s="62"/>
    </row>
    <row r="249" spans="1:19" ht="87.75" customHeight="1" x14ac:dyDescent="0.4">
      <c r="A249" s="50"/>
      <c r="B249" s="50" t="s">
        <v>19</v>
      </c>
      <c r="C249" s="50"/>
      <c r="D249" s="63" t="s">
        <v>276</v>
      </c>
      <c r="E249" s="51"/>
      <c r="F249" s="69"/>
      <c r="G249" s="50"/>
      <c r="H249" s="51"/>
      <c r="I249" s="52"/>
      <c r="J249" s="52"/>
      <c r="K249" s="53"/>
    </row>
    <row r="250" spans="1:19" ht="87.75" customHeight="1" x14ac:dyDescent="0.4">
      <c r="A250" s="50"/>
      <c r="B250" s="50"/>
      <c r="C250" s="50"/>
      <c r="D250" s="64" t="s">
        <v>394</v>
      </c>
      <c r="E250" s="65"/>
      <c r="F250" s="71"/>
      <c r="G250" s="50"/>
      <c r="H250" s="51"/>
      <c r="I250" s="52"/>
      <c r="J250" s="52"/>
      <c r="K250" s="53"/>
    </row>
    <row r="251" spans="1:19" ht="87.75" customHeight="1" x14ac:dyDescent="0.6">
      <c r="A251" s="50"/>
      <c r="B251" s="66"/>
      <c r="C251" s="66"/>
      <c r="D251" s="66"/>
      <c r="E251" s="67"/>
      <c r="F251" s="72"/>
      <c r="G251" s="50"/>
      <c r="H251" s="51"/>
      <c r="I251" s="52"/>
      <c r="J251" s="52"/>
    </row>
    <row r="252" spans="1:19" ht="87.75" customHeight="1" x14ac:dyDescent="0.4">
      <c r="A252" s="50"/>
      <c r="B252" s="50"/>
      <c r="C252" s="50"/>
      <c r="D252" s="50"/>
      <c r="E252" s="51"/>
      <c r="F252" s="69"/>
      <c r="G252" s="50"/>
      <c r="H252" s="51"/>
      <c r="I252" s="52"/>
      <c r="J252" s="52"/>
    </row>
    <row r="253" spans="1:19" ht="87.75" customHeight="1" x14ac:dyDescent="0.4">
      <c r="A253" s="50"/>
      <c r="B253" s="50"/>
      <c r="C253" s="50"/>
      <c r="D253" s="50"/>
      <c r="E253" s="51"/>
      <c r="F253" s="69"/>
      <c r="G253" s="50"/>
      <c r="H253" s="51"/>
      <c r="I253" s="52"/>
      <c r="J253" s="52"/>
    </row>
    <row r="254" spans="1:19" ht="87.75" customHeight="1" x14ac:dyDescent="0.3"/>
    <row r="255" spans="1:19" ht="87.75" customHeight="1" x14ac:dyDescent="0.3"/>
    <row r="256" spans="1:19" s="7" customFormat="1" ht="87.75" customHeight="1" x14ac:dyDescent="0.4">
      <c r="A256" s="56"/>
      <c r="B256" s="56"/>
      <c r="C256" s="56"/>
      <c r="D256" s="56"/>
      <c r="E256" s="68"/>
      <c r="F256" s="73"/>
      <c r="G256" s="56"/>
      <c r="H256" s="68"/>
      <c r="I256" s="54"/>
      <c r="J256" s="54"/>
      <c r="K256" s="54"/>
      <c r="L256" s="54"/>
      <c r="M256" s="3"/>
      <c r="N256" s="3"/>
      <c r="O256" s="3"/>
      <c r="P256" s="3"/>
      <c r="Q256" s="1"/>
      <c r="R256" s="15"/>
      <c r="S256" s="1"/>
    </row>
    <row r="257" spans="1:23" s="7" customFormat="1" ht="87.75" customHeight="1" x14ac:dyDescent="0.4">
      <c r="A257" s="56"/>
      <c r="B257" s="56"/>
      <c r="C257" s="56"/>
      <c r="D257" s="56"/>
      <c r="E257" s="68"/>
      <c r="F257" s="73"/>
      <c r="G257" s="56"/>
      <c r="H257" s="68"/>
      <c r="I257" s="54"/>
      <c r="J257" s="54"/>
      <c r="K257" s="54"/>
      <c r="L257" s="54"/>
      <c r="M257" s="3"/>
      <c r="N257" s="3"/>
      <c r="O257" s="3"/>
      <c r="P257" s="3"/>
      <c r="Q257" s="1"/>
      <c r="R257" s="15"/>
      <c r="S257" s="1"/>
    </row>
    <row r="258" spans="1:23" s="7" customFormat="1" ht="87.75" customHeight="1" x14ac:dyDescent="0.4">
      <c r="A258" s="56"/>
      <c r="B258" s="56"/>
      <c r="C258" s="56"/>
      <c r="D258" s="56"/>
      <c r="E258" s="68"/>
      <c r="F258" s="73"/>
      <c r="G258" s="56"/>
      <c r="H258" s="68"/>
      <c r="I258" s="54"/>
      <c r="J258" s="54"/>
      <c r="K258" s="54"/>
      <c r="L258" s="54"/>
      <c r="M258" s="3"/>
      <c r="N258" s="3"/>
      <c r="O258" s="3"/>
      <c r="P258" s="3"/>
      <c r="Q258" s="1"/>
      <c r="R258" s="15"/>
      <c r="S258" s="1"/>
    </row>
    <row r="259" spans="1:23" s="7" customFormat="1" ht="87.75" customHeight="1" x14ac:dyDescent="0.4">
      <c r="A259" s="56"/>
      <c r="B259" s="56"/>
      <c r="C259" s="56"/>
      <c r="D259" s="56"/>
      <c r="E259" s="68"/>
      <c r="F259" s="73"/>
      <c r="G259" s="56"/>
      <c r="H259" s="68"/>
      <c r="I259" s="54"/>
      <c r="J259" s="54"/>
      <c r="K259" s="54"/>
      <c r="L259" s="54"/>
      <c r="M259" s="3"/>
      <c r="N259" s="3"/>
      <c r="O259" s="3"/>
      <c r="P259" s="3"/>
      <c r="Q259" s="1"/>
      <c r="R259" s="15"/>
      <c r="S259" s="1"/>
    </row>
    <row r="260" spans="1:23" s="7" customFormat="1" ht="87.75" customHeight="1" x14ac:dyDescent="0.4">
      <c r="A260" s="56"/>
      <c r="B260" s="56"/>
      <c r="C260" s="56"/>
      <c r="D260" s="56"/>
      <c r="E260" s="68"/>
      <c r="F260" s="73"/>
      <c r="G260" s="56"/>
      <c r="H260" s="68"/>
      <c r="I260" s="54"/>
      <c r="J260" s="54"/>
      <c r="K260" s="54"/>
      <c r="L260" s="54"/>
      <c r="M260" s="3"/>
      <c r="N260" s="3"/>
      <c r="O260" s="3"/>
      <c r="P260" s="3"/>
      <c r="Q260" s="1"/>
      <c r="R260" s="15"/>
      <c r="S260" s="1"/>
    </row>
    <row r="261" spans="1:23" s="7" customFormat="1" ht="87.75" customHeight="1" x14ac:dyDescent="0.4">
      <c r="A261" s="56"/>
      <c r="B261" s="56"/>
      <c r="C261" s="56"/>
      <c r="D261" s="56"/>
      <c r="E261" s="68"/>
      <c r="F261" s="73"/>
      <c r="G261" s="56"/>
      <c r="H261" s="68"/>
      <c r="I261" s="54"/>
      <c r="J261" s="54"/>
      <c r="K261" s="54"/>
      <c r="L261" s="54"/>
      <c r="M261" s="3"/>
      <c r="N261" s="3"/>
      <c r="O261" s="3"/>
      <c r="P261" s="3"/>
      <c r="Q261" s="1"/>
      <c r="R261" s="15"/>
      <c r="S261" s="1"/>
    </row>
    <row r="262" spans="1:23" s="7" customFormat="1" ht="87.75" customHeight="1" x14ac:dyDescent="0.4">
      <c r="A262" s="56"/>
      <c r="B262" s="56"/>
      <c r="C262" s="56"/>
      <c r="D262" s="56"/>
      <c r="E262" s="68"/>
      <c r="F262" s="73"/>
      <c r="G262" s="56"/>
      <c r="H262" s="68"/>
      <c r="I262" s="54"/>
      <c r="J262" s="54"/>
      <c r="K262" s="54"/>
      <c r="L262" s="54"/>
      <c r="M262" s="3"/>
      <c r="N262" s="3"/>
      <c r="O262" s="3"/>
      <c r="P262" s="3"/>
      <c r="Q262" s="1"/>
      <c r="R262" s="15"/>
      <c r="S262" s="1"/>
    </row>
    <row r="263" spans="1:23" s="7" customFormat="1" ht="87.75" customHeight="1" x14ac:dyDescent="0.4">
      <c r="A263" s="56"/>
      <c r="B263" s="56"/>
      <c r="C263" s="56"/>
      <c r="D263" s="56"/>
      <c r="E263" s="68"/>
      <c r="F263" s="73"/>
      <c r="G263" s="56"/>
      <c r="H263" s="68"/>
      <c r="I263" s="54"/>
      <c r="J263" s="54"/>
      <c r="K263" s="54"/>
      <c r="L263" s="54"/>
      <c r="M263" s="3"/>
      <c r="N263" s="3"/>
      <c r="O263" s="3"/>
      <c r="P263" s="3"/>
      <c r="Q263" s="1"/>
      <c r="R263" s="15"/>
      <c r="S263" s="1"/>
    </row>
    <row r="264" spans="1:23" s="7" customFormat="1" ht="87.75" customHeight="1" x14ac:dyDescent="0.4">
      <c r="A264" s="56"/>
      <c r="B264" s="56"/>
      <c r="C264" s="56"/>
      <c r="D264" s="56"/>
      <c r="E264" s="68"/>
      <c r="F264" s="73"/>
      <c r="G264" s="56"/>
      <c r="H264" s="68"/>
      <c r="I264" s="54"/>
      <c r="J264" s="54"/>
      <c r="K264" s="54"/>
      <c r="L264" s="54"/>
      <c r="M264" s="3"/>
      <c r="N264" s="3"/>
      <c r="O264" s="3"/>
      <c r="P264" s="3"/>
      <c r="Q264" s="1"/>
      <c r="R264" s="15"/>
      <c r="S264" s="1"/>
    </row>
    <row r="265" spans="1:23" s="7" customFormat="1" ht="87.75" customHeight="1" x14ac:dyDescent="0.4">
      <c r="A265" s="56"/>
      <c r="B265" s="56"/>
      <c r="C265" s="56"/>
      <c r="D265" s="56"/>
      <c r="E265" s="68"/>
      <c r="F265" s="73"/>
      <c r="G265" s="56"/>
      <c r="H265" s="68"/>
      <c r="I265" s="54"/>
      <c r="J265" s="54"/>
      <c r="K265" s="54"/>
      <c r="L265" s="54"/>
      <c r="M265" s="3"/>
      <c r="N265" s="3"/>
      <c r="O265" s="3"/>
      <c r="P265" s="3"/>
      <c r="Q265" s="1"/>
      <c r="R265" s="15"/>
      <c r="S265" s="1"/>
    </row>
    <row r="266" spans="1:23" ht="87.75" customHeight="1" x14ac:dyDescent="0.3"/>
    <row r="267" spans="1:23" ht="46.95" customHeight="1" x14ac:dyDescent="0.3">
      <c r="T267" s="17"/>
    </row>
    <row r="268" spans="1:23" ht="42.6" customHeight="1" x14ac:dyDescent="0.3">
      <c r="T268" s="18"/>
    </row>
    <row r="269" spans="1:23" ht="41.4" customHeight="1" x14ac:dyDescent="0.3">
      <c r="T269" s="17"/>
    </row>
    <row r="270" spans="1:23" ht="15" customHeight="1" x14ac:dyDescent="0.3"/>
    <row r="271" spans="1:23" ht="45" customHeight="1" x14ac:dyDescent="0.3">
      <c r="T271" s="19"/>
      <c r="U271" s="19"/>
      <c r="V271" s="19"/>
      <c r="W271" s="19"/>
    </row>
    <row r="272" spans="1:23" ht="43.2" customHeight="1" x14ac:dyDescent="0.3"/>
    <row r="273" ht="71.400000000000006" customHeight="1" x14ac:dyDescent="0.3"/>
  </sheetData>
  <mergeCells count="998">
    <mergeCell ref="B70:B73"/>
    <mergeCell ref="N229:N230"/>
    <mergeCell ref="O229:O230"/>
    <mergeCell ref="P229:P230"/>
    <mergeCell ref="N231:N233"/>
    <mergeCell ref="O231:O233"/>
    <mergeCell ref="P231:P233"/>
    <mergeCell ref="G229:G230"/>
    <mergeCell ref="H229:H230"/>
    <mergeCell ref="I229:I230"/>
    <mergeCell ref="J229:J230"/>
    <mergeCell ref="K229:K230"/>
    <mergeCell ref="H211:H213"/>
    <mergeCell ref="H214:H216"/>
    <mergeCell ref="H217:H219"/>
    <mergeCell ref="H220:H221"/>
    <mergeCell ref="M231:M233"/>
    <mergeCell ref="B229:B230"/>
    <mergeCell ref="H188:H191"/>
    <mergeCell ref="H192:H194"/>
    <mergeCell ref="I231:I233"/>
    <mergeCell ref="J231:J233"/>
    <mergeCell ref="K231:K233"/>
    <mergeCell ref="L231:L233"/>
    <mergeCell ref="A234:A235"/>
    <mergeCell ref="B234:B235"/>
    <mergeCell ref="C234:C235"/>
    <mergeCell ref="F234:F235"/>
    <mergeCell ref="G234:G235"/>
    <mergeCell ref="H234:H235"/>
    <mergeCell ref="I234:I235"/>
    <mergeCell ref="J234:J235"/>
    <mergeCell ref="K234:K235"/>
    <mergeCell ref="L234:L235"/>
    <mergeCell ref="J10:J13"/>
    <mergeCell ref="H65:H68"/>
    <mergeCell ref="I65:I68"/>
    <mergeCell ref="J65:J68"/>
    <mergeCell ref="K65:K68"/>
    <mergeCell ref="L65:L68"/>
    <mergeCell ref="M65:M68"/>
    <mergeCell ref="I76:I77"/>
    <mergeCell ref="I78:I80"/>
    <mergeCell ref="H76:H77"/>
    <mergeCell ref="H78:H80"/>
    <mergeCell ref="I10:I13"/>
    <mergeCell ref="J34:J39"/>
    <mergeCell ref="J25:J33"/>
    <mergeCell ref="J20:J24"/>
    <mergeCell ref="I45:I50"/>
    <mergeCell ref="I51:I55"/>
    <mergeCell ref="H10:H13"/>
    <mergeCell ref="L10:L13"/>
    <mergeCell ref="M78:M80"/>
    <mergeCell ref="L25:L33"/>
    <mergeCell ref="M25:M33"/>
    <mergeCell ref="M34:M39"/>
    <mergeCell ref="L45:L50"/>
    <mergeCell ref="H209:H210"/>
    <mergeCell ref="H169:H172"/>
    <mergeCell ref="H173:H174"/>
    <mergeCell ref="H175:H178"/>
    <mergeCell ref="H222:H225"/>
    <mergeCell ref="K61:K64"/>
    <mergeCell ref="L61:L64"/>
    <mergeCell ref="M61:M64"/>
    <mergeCell ref="N61:N64"/>
    <mergeCell ref="N65:N68"/>
    <mergeCell ref="H115:H118"/>
    <mergeCell ref="H119:H121"/>
    <mergeCell ref="H85:H86"/>
    <mergeCell ref="H87:H88"/>
    <mergeCell ref="H89:H91"/>
    <mergeCell ref="J119:J121"/>
    <mergeCell ref="I81:I84"/>
    <mergeCell ref="I85:I86"/>
    <mergeCell ref="H61:H64"/>
    <mergeCell ref="H179:H181"/>
    <mergeCell ref="H182:H183"/>
    <mergeCell ref="H184:H187"/>
    <mergeCell ref="H70:H73"/>
    <mergeCell ref="H74:H75"/>
    <mergeCell ref="H40:H44"/>
    <mergeCell ref="H81:H84"/>
    <mergeCell ref="H122:H124"/>
    <mergeCell ref="H125:H128"/>
    <mergeCell ref="H129:H130"/>
    <mergeCell ref="H131:H134"/>
    <mergeCell ref="H135:H138"/>
    <mergeCell ref="H92:H93"/>
    <mergeCell ref="H157:H159"/>
    <mergeCell ref="H109:H112"/>
    <mergeCell ref="H113:H114"/>
    <mergeCell ref="J109:J112"/>
    <mergeCell ref="A244:P244"/>
    <mergeCell ref="A241:P241"/>
    <mergeCell ref="A242:P242"/>
    <mergeCell ref="A243:P243"/>
    <mergeCell ref="J56:J60"/>
    <mergeCell ref="J51:J55"/>
    <mergeCell ref="J45:J50"/>
    <mergeCell ref="J40:J44"/>
    <mergeCell ref="J166:J168"/>
    <mergeCell ref="J163:J165"/>
    <mergeCell ref="K163:K165"/>
    <mergeCell ref="J160:J162"/>
    <mergeCell ref="J157:J159"/>
    <mergeCell ref="J153:J156"/>
    <mergeCell ref="J61:J64"/>
    <mergeCell ref="J89:J91"/>
    <mergeCell ref="J87:J88"/>
    <mergeCell ref="J85:J86"/>
    <mergeCell ref="J81:J84"/>
    <mergeCell ref="J78:J80"/>
    <mergeCell ref="J74:J75"/>
    <mergeCell ref="J70:J73"/>
    <mergeCell ref="J125:J128"/>
    <mergeCell ref="J209:J210"/>
    <mergeCell ref="J205:J208"/>
    <mergeCell ref="J203:J204"/>
    <mergeCell ref="J199:J202"/>
    <mergeCell ref="J195:J196"/>
    <mergeCell ref="J197:J198"/>
    <mergeCell ref="J192:J194"/>
    <mergeCell ref="I175:I178"/>
    <mergeCell ref="I179:I181"/>
    <mergeCell ref="I182:I183"/>
    <mergeCell ref="I184:I187"/>
    <mergeCell ref="I188:I191"/>
    <mergeCell ref="I192:I194"/>
    <mergeCell ref="I195:I196"/>
    <mergeCell ref="I209:I210"/>
    <mergeCell ref="P222:P225"/>
    <mergeCell ref="P179:P181"/>
    <mergeCell ref="P182:P183"/>
    <mergeCell ref="P115:P118"/>
    <mergeCell ref="P195:P196"/>
    <mergeCell ref="K199:K202"/>
    <mergeCell ref="L199:L202"/>
    <mergeCell ref="I61:I64"/>
    <mergeCell ref="I148:I149"/>
    <mergeCell ref="I150:I152"/>
    <mergeCell ref="I153:I156"/>
    <mergeCell ref="I157:I159"/>
    <mergeCell ref="I160:I162"/>
    <mergeCell ref="I163:I165"/>
    <mergeCell ref="I87:I88"/>
    <mergeCell ref="I89:I91"/>
    <mergeCell ref="I94:I95"/>
    <mergeCell ref="I96:I99"/>
    <mergeCell ref="I100:I101"/>
    <mergeCell ref="I102:I103"/>
    <mergeCell ref="I104:I106"/>
    <mergeCell ref="I214:I216"/>
    <mergeCell ref="I222:I225"/>
    <mergeCell ref="O61:O64"/>
    <mergeCell ref="P211:P213"/>
    <mergeCell ref="P214:P216"/>
    <mergeCell ref="P217:P219"/>
    <mergeCell ref="P220:P221"/>
    <mergeCell ref="I92:I93"/>
    <mergeCell ref="J92:J93"/>
    <mergeCell ref="J122:J124"/>
    <mergeCell ref="P163:P165"/>
    <mergeCell ref="P166:P168"/>
    <mergeCell ref="P169:P172"/>
    <mergeCell ref="P173:P174"/>
    <mergeCell ref="P175:P178"/>
    <mergeCell ref="P142:P144"/>
    <mergeCell ref="P145:P147"/>
    <mergeCell ref="P148:P149"/>
    <mergeCell ref="P150:P152"/>
    <mergeCell ref="P153:P156"/>
    <mergeCell ref="P157:P159"/>
    <mergeCell ref="P160:P162"/>
    <mergeCell ref="P131:P134"/>
    <mergeCell ref="P135:P138"/>
    <mergeCell ref="P139:P141"/>
    <mergeCell ref="P119:P121"/>
    <mergeCell ref="P122:P124"/>
    <mergeCell ref="P226:P228"/>
    <mergeCell ref="P96:P99"/>
    <mergeCell ref="I125:I128"/>
    <mergeCell ref="I129:I130"/>
    <mergeCell ref="I131:I134"/>
    <mergeCell ref="I135:I138"/>
    <mergeCell ref="I139:I141"/>
    <mergeCell ref="I142:I144"/>
    <mergeCell ref="P184:P187"/>
    <mergeCell ref="P188:P191"/>
    <mergeCell ref="P192:P194"/>
    <mergeCell ref="P197:P198"/>
    <mergeCell ref="P199:P202"/>
    <mergeCell ref="P203:P204"/>
    <mergeCell ref="P205:P208"/>
    <mergeCell ref="P209:P210"/>
    <mergeCell ref="I107:I108"/>
    <mergeCell ref="I109:I112"/>
    <mergeCell ref="I113:I114"/>
    <mergeCell ref="I115:I118"/>
    <mergeCell ref="I119:I121"/>
    <mergeCell ref="I122:I124"/>
    <mergeCell ref="J115:J118"/>
    <mergeCell ref="J113:J114"/>
    <mergeCell ref="O45:O50"/>
    <mergeCell ref="O51:O55"/>
    <mergeCell ref="O113:O114"/>
    <mergeCell ref="O109:O112"/>
    <mergeCell ref="O102:O103"/>
    <mergeCell ref="O10:O13"/>
    <mergeCell ref="O104:O106"/>
    <mergeCell ref="P100:P101"/>
    <mergeCell ref="P102:P103"/>
    <mergeCell ref="P104:P106"/>
    <mergeCell ref="P10:P13"/>
    <mergeCell ref="P107:P108"/>
    <mergeCell ref="P109:P112"/>
    <mergeCell ref="P113:P114"/>
    <mergeCell ref="P61:P64"/>
    <mergeCell ref="P65:P68"/>
    <mergeCell ref="P45:P50"/>
    <mergeCell ref="P51:P55"/>
    <mergeCell ref="O70:O73"/>
    <mergeCell ref="O76:O77"/>
    <mergeCell ref="O81:O84"/>
    <mergeCell ref="O65:O68"/>
    <mergeCell ref="P14:P19"/>
    <mergeCell ref="P20:P24"/>
    <mergeCell ref="P125:P128"/>
    <mergeCell ref="P129:P130"/>
    <mergeCell ref="P81:P84"/>
    <mergeCell ref="P85:P86"/>
    <mergeCell ref="P89:P91"/>
    <mergeCell ref="P92:P93"/>
    <mergeCell ref="P94:P95"/>
    <mergeCell ref="P25:P33"/>
    <mergeCell ref="P34:P39"/>
    <mergeCell ref="P40:P44"/>
    <mergeCell ref="P87:P88"/>
    <mergeCell ref="P56:P60"/>
    <mergeCell ref="P70:P73"/>
    <mergeCell ref="P74:P75"/>
    <mergeCell ref="P76:P77"/>
    <mergeCell ref="P78:P80"/>
    <mergeCell ref="A1:Q1"/>
    <mergeCell ref="A2:Q2"/>
    <mergeCell ref="J3:L3"/>
    <mergeCell ref="J4:J7"/>
    <mergeCell ref="K4:K7"/>
    <mergeCell ref="L4:L7"/>
    <mergeCell ref="N3:P3"/>
    <mergeCell ref="Q3:R3"/>
    <mergeCell ref="R4:R7"/>
    <mergeCell ref="A3:A7"/>
    <mergeCell ref="C3:I3"/>
    <mergeCell ref="C4:C7"/>
    <mergeCell ref="E4:F5"/>
    <mergeCell ref="O4:O7"/>
    <mergeCell ref="E6:E7"/>
    <mergeCell ref="F6:F7"/>
    <mergeCell ref="H6:H7"/>
    <mergeCell ref="I6:I7"/>
    <mergeCell ref="G4:G7"/>
    <mergeCell ref="B3:B7"/>
    <mergeCell ref="D4:D7"/>
    <mergeCell ref="M3:M7"/>
    <mergeCell ref="Q4:Q7"/>
    <mergeCell ref="H4:I5"/>
    <mergeCell ref="N203:N204"/>
    <mergeCell ref="O203:O204"/>
    <mergeCell ref="A205:A208"/>
    <mergeCell ref="B205:B208"/>
    <mergeCell ref="C205:C208"/>
    <mergeCell ref="F205:F208"/>
    <mergeCell ref="G205:G208"/>
    <mergeCell ref="K205:K208"/>
    <mergeCell ref="L205:L208"/>
    <mergeCell ref="M205:M208"/>
    <mergeCell ref="N205:N208"/>
    <mergeCell ref="O205:O208"/>
    <mergeCell ref="A203:A204"/>
    <mergeCell ref="B203:B204"/>
    <mergeCell ref="C203:C204"/>
    <mergeCell ref="F203:F204"/>
    <mergeCell ref="G203:G204"/>
    <mergeCell ref="K203:K204"/>
    <mergeCell ref="L203:L204"/>
    <mergeCell ref="M203:M204"/>
    <mergeCell ref="H205:H208"/>
    <mergeCell ref="I203:I204"/>
    <mergeCell ref="I205:I208"/>
    <mergeCell ref="H203:H204"/>
    <mergeCell ref="M113:M114"/>
    <mergeCell ref="M109:M112"/>
    <mergeCell ref="C199:C202"/>
    <mergeCell ref="M199:M202"/>
    <mergeCell ref="A173:A174"/>
    <mergeCell ref="B173:B174"/>
    <mergeCell ref="C173:C174"/>
    <mergeCell ref="F173:F174"/>
    <mergeCell ref="G173:G174"/>
    <mergeCell ref="K173:K174"/>
    <mergeCell ref="A199:A202"/>
    <mergeCell ref="B199:B202"/>
    <mergeCell ref="J173:J174"/>
    <mergeCell ref="L184:L187"/>
    <mergeCell ref="M184:M187"/>
    <mergeCell ref="J188:J191"/>
    <mergeCell ref="J184:J187"/>
    <mergeCell ref="J182:J183"/>
    <mergeCell ref="J179:J181"/>
    <mergeCell ref="F199:F202"/>
    <mergeCell ref="G199:G202"/>
    <mergeCell ref="I173:I174"/>
    <mergeCell ref="I199:I202"/>
    <mergeCell ref="A160:A162"/>
    <mergeCell ref="A169:A172"/>
    <mergeCell ref="N199:N202"/>
    <mergeCell ref="F195:F196"/>
    <mergeCell ref="G195:G196"/>
    <mergeCell ref="K195:K196"/>
    <mergeCell ref="L195:L196"/>
    <mergeCell ref="M195:M196"/>
    <mergeCell ref="A197:A198"/>
    <mergeCell ref="B197:B198"/>
    <mergeCell ref="N169:N172"/>
    <mergeCell ref="H195:H196"/>
    <mergeCell ref="H197:H198"/>
    <mergeCell ref="H199:H202"/>
    <mergeCell ref="B169:B172"/>
    <mergeCell ref="C169:C172"/>
    <mergeCell ref="L182:L183"/>
    <mergeCell ref="M182:M183"/>
    <mergeCell ref="C184:C187"/>
    <mergeCell ref="F184:F187"/>
    <mergeCell ref="J175:J178"/>
    <mergeCell ref="O199:O202"/>
    <mergeCell ref="A188:A191"/>
    <mergeCell ref="B188:B191"/>
    <mergeCell ref="C188:C191"/>
    <mergeCell ref="F188:F191"/>
    <mergeCell ref="G188:G191"/>
    <mergeCell ref="K188:K191"/>
    <mergeCell ref="L188:L191"/>
    <mergeCell ref="M188:M191"/>
    <mergeCell ref="N195:N196"/>
    <mergeCell ref="O195:O196"/>
    <mergeCell ref="A192:A194"/>
    <mergeCell ref="N188:N191"/>
    <mergeCell ref="O188:O191"/>
    <mergeCell ref="B192:B194"/>
    <mergeCell ref="C192:C194"/>
    <mergeCell ref="F192:F194"/>
    <mergeCell ref="G192:G194"/>
    <mergeCell ref="K192:K194"/>
    <mergeCell ref="L192:L194"/>
    <mergeCell ref="M192:M194"/>
    <mergeCell ref="A195:A196"/>
    <mergeCell ref="B195:B196"/>
    <mergeCell ref="C195:C196"/>
    <mergeCell ref="O119:O121"/>
    <mergeCell ref="O94:O95"/>
    <mergeCell ref="N107:N108"/>
    <mergeCell ref="N109:N112"/>
    <mergeCell ref="N14:N19"/>
    <mergeCell ref="N25:N33"/>
    <mergeCell ref="O34:O39"/>
    <mergeCell ref="A157:A159"/>
    <mergeCell ref="B157:B159"/>
    <mergeCell ref="M157:M159"/>
    <mergeCell ref="G142:G144"/>
    <mergeCell ref="K142:K144"/>
    <mergeCell ref="B135:B138"/>
    <mergeCell ref="J142:J144"/>
    <mergeCell ref="J139:J141"/>
    <mergeCell ref="J135:J138"/>
    <mergeCell ref="J131:J134"/>
    <mergeCell ref="H139:H141"/>
    <mergeCell ref="H142:H144"/>
    <mergeCell ref="K139:K141"/>
    <mergeCell ref="G139:G141"/>
    <mergeCell ref="L142:L144"/>
    <mergeCell ref="A115:A118"/>
    <mergeCell ref="B51:B55"/>
    <mergeCell ref="A166:A168"/>
    <mergeCell ref="B166:B168"/>
    <mergeCell ref="C166:C168"/>
    <mergeCell ref="F166:F168"/>
    <mergeCell ref="G166:G168"/>
    <mergeCell ref="A163:A165"/>
    <mergeCell ref="F150:F152"/>
    <mergeCell ref="L157:L159"/>
    <mergeCell ref="B150:B152"/>
    <mergeCell ref="C150:C152"/>
    <mergeCell ref="G150:G152"/>
    <mergeCell ref="K150:K152"/>
    <mergeCell ref="A153:A156"/>
    <mergeCell ref="L150:L152"/>
    <mergeCell ref="H150:H152"/>
    <mergeCell ref="H153:H156"/>
    <mergeCell ref="H163:H165"/>
    <mergeCell ref="H166:H168"/>
    <mergeCell ref="F153:F156"/>
    <mergeCell ref="G153:G156"/>
    <mergeCell ref="K153:K156"/>
    <mergeCell ref="L153:L156"/>
    <mergeCell ref="J150:J152"/>
    <mergeCell ref="A150:A152"/>
    <mergeCell ref="C157:C159"/>
    <mergeCell ref="G157:G159"/>
    <mergeCell ref="F157:F159"/>
    <mergeCell ref="K157:K159"/>
    <mergeCell ref="I166:I168"/>
    <mergeCell ref="L173:L174"/>
    <mergeCell ref="K169:K172"/>
    <mergeCell ref="B160:B162"/>
    <mergeCell ref="C160:C162"/>
    <mergeCell ref="F160:F162"/>
    <mergeCell ref="G160:G162"/>
    <mergeCell ref="K160:K162"/>
    <mergeCell ref="L160:L162"/>
    <mergeCell ref="C163:C165"/>
    <mergeCell ref="L163:L165"/>
    <mergeCell ref="L169:L172"/>
    <mergeCell ref="K166:K168"/>
    <mergeCell ref="L166:L168"/>
    <mergeCell ref="F169:F172"/>
    <mergeCell ref="G169:G172"/>
    <mergeCell ref="I169:I172"/>
    <mergeCell ref="B163:B165"/>
    <mergeCell ref="H160:H162"/>
    <mergeCell ref="A148:A149"/>
    <mergeCell ref="B145:B147"/>
    <mergeCell ref="C145:C147"/>
    <mergeCell ref="J148:J149"/>
    <mergeCell ref="J145:J147"/>
    <mergeCell ref="F148:F149"/>
    <mergeCell ref="K145:K147"/>
    <mergeCell ref="L145:L147"/>
    <mergeCell ref="B148:B149"/>
    <mergeCell ref="H145:H147"/>
    <mergeCell ref="H148:H149"/>
    <mergeCell ref="A145:A147"/>
    <mergeCell ref="F145:F147"/>
    <mergeCell ref="G145:G147"/>
    <mergeCell ref="I145:I147"/>
    <mergeCell ref="A139:A141"/>
    <mergeCell ref="B139:B141"/>
    <mergeCell ref="C139:C141"/>
    <mergeCell ref="F139:F141"/>
    <mergeCell ref="A135:A138"/>
    <mergeCell ref="A122:A124"/>
    <mergeCell ref="A125:A128"/>
    <mergeCell ref="B125:B128"/>
    <mergeCell ref="B129:B130"/>
    <mergeCell ref="C129:C130"/>
    <mergeCell ref="B122:B124"/>
    <mergeCell ref="C122:C124"/>
    <mergeCell ref="G119:G121"/>
    <mergeCell ref="G94:G95"/>
    <mergeCell ref="G87:G88"/>
    <mergeCell ref="F104:F106"/>
    <mergeCell ref="C94:C95"/>
    <mergeCell ref="F119:F121"/>
    <mergeCell ref="B107:B108"/>
    <mergeCell ref="F135:F138"/>
    <mergeCell ref="F129:F130"/>
    <mergeCell ref="F122:F124"/>
    <mergeCell ref="F131:F134"/>
    <mergeCell ref="A107:A108"/>
    <mergeCell ref="A113:A114"/>
    <mergeCell ref="B113:B114"/>
    <mergeCell ref="A109:A112"/>
    <mergeCell ref="B109:B112"/>
    <mergeCell ref="A119:A121"/>
    <mergeCell ref="A131:A134"/>
    <mergeCell ref="A129:A130"/>
    <mergeCell ref="G10:G13"/>
    <mergeCell ref="G96:G99"/>
    <mergeCell ref="C115:C118"/>
    <mergeCell ref="C104:C106"/>
    <mergeCell ref="G102:G103"/>
    <mergeCell ref="G100:G101"/>
    <mergeCell ref="C89:C91"/>
    <mergeCell ref="C109:C112"/>
    <mergeCell ref="F92:F93"/>
    <mergeCell ref="G109:G112"/>
    <mergeCell ref="C113:C114"/>
    <mergeCell ref="C96:C99"/>
    <mergeCell ref="C51:C55"/>
    <mergeCell ref="F51:F55"/>
    <mergeCell ref="G51:G55"/>
    <mergeCell ref="C45:C50"/>
    <mergeCell ref="F61:F64"/>
    <mergeCell ref="G61:G64"/>
    <mergeCell ref="C65:C68"/>
    <mergeCell ref="F65:F68"/>
    <mergeCell ref="G65:G68"/>
    <mergeCell ref="O107:O108"/>
    <mergeCell ref="J107:J108"/>
    <mergeCell ref="H107:H108"/>
    <mergeCell ref="C100:C101"/>
    <mergeCell ref="C107:C108"/>
    <mergeCell ref="F107:F108"/>
    <mergeCell ref="G107:G108"/>
    <mergeCell ref="G104:G106"/>
    <mergeCell ref="C70:C73"/>
    <mergeCell ref="N104:N106"/>
    <mergeCell ref="M107:M108"/>
    <mergeCell ref="L76:L77"/>
    <mergeCell ref="M85:M86"/>
    <mergeCell ref="M81:M84"/>
    <mergeCell ref="L78:L80"/>
    <mergeCell ref="M76:M77"/>
    <mergeCell ref="G85:G86"/>
    <mergeCell ref="I70:I73"/>
    <mergeCell ref="F10:F13"/>
    <mergeCell ref="C102:C103"/>
    <mergeCell ref="K94:K95"/>
    <mergeCell ref="J104:J106"/>
    <mergeCell ref="J102:J103"/>
    <mergeCell ref="J100:J101"/>
    <mergeCell ref="J96:J99"/>
    <mergeCell ref="J94:J95"/>
    <mergeCell ref="H94:H95"/>
    <mergeCell ref="H96:H99"/>
    <mergeCell ref="H100:H101"/>
    <mergeCell ref="K10:K13"/>
    <mergeCell ref="K70:K73"/>
    <mergeCell ref="K78:K80"/>
    <mergeCell ref="K81:K84"/>
    <mergeCell ref="K14:K19"/>
    <mergeCell ref="K34:K39"/>
    <mergeCell ref="C25:C33"/>
    <mergeCell ref="C40:C44"/>
    <mergeCell ref="K51:K55"/>
    <mergeCell ref="K45:K50"/>
    <mergeCell ref="F45:F50"/>
    <mergeCell ref="G45:G50"/>
    <mergeCell ref="C61:C64"/>
    <mergeCell ref="N10:N13"/>
    <mergeCell ref="M100:M101"/>
    <mergeCell ref="M102:M103"/>
    <mergeCell ref="L102:L103"/>
    <mergeCell ref="M104:M106"/>
    <mergeCell ref="O92:O93"/>
    <mergeCell ref="O96:O99"/>
    <mergeCell ref="O100:O101"/>
    <mergeCell ref="L96:L99"/>
    <mergeCell ref="L100:L101"/>
    <mergeCell ref="N92:N93"/>
    <mergeCell ref="N94:N95"/>
    <mergeCell ref="N96:N99"/>
    <mergeCell ref="N100:N101"/>
    <mergeCell ref="N102:N103"/>
    <mergeCell ref="L51:L55"/>
    <mergeCell ref="M51:M55"/>
    <mergeCell ref="M96:M99"/>
    <mergeCell ref="N81:N84"/>
    <mergeCell ref="N85:N86"/>
    <mergeCell ref="N78:N80"/>
    <mergeCell ref="N51:N55"/>
    <mergeCell ref="N34:N39"/>
    <mergeCell ref="M10:M13"/>
    <mergeCell ref="K109:K112"/>
    <mergeCell ref="F113:F114"/>
    <mergeCell ref="F87:F88"/>
    <mergeCell ref="F100:F101"/>
    <mergeCell ref="K87:K88"/>
    <mergeCell ref="K89:K91"/>
    <mergeCell ref="K113:K114"/>
    <mergeCell ref="F102:F103"/>
    <mergeCell ref="L113:L114"/>
    <mergeCell ref="F109:F112"/>
    <mergeCell ref="G89:G91"/>
    <mergeCell ref="G92:G93"/>
    <mergeCell ref="H102:H103"/>
    <mergeCell ref="H104:H106"/>
    <mergeCell ref="L109:L112"/>
    <mergeCell ref="L107:L108"/>
    <mergeCell ref="K107:K108"/>
    <mergeCell ref="L94:L95"/>
    <mergeCell ref="K96:K99"/>
    <mergeCell ref="K102:K103"/>
    <mergeCell ref="K100:K101"/>
    <mergeCell ref="L104:L106"/>
    <mergeCell ref="K104:K106"/>
    <mergeCell ref="G113:G114"/>
    <mergeCell ref="M87:M88"/>
    <mergeCell ref="O85:O86"/>
    <mergeCell ref="O78:O80"/>
    <mergeCell ref="B78:B80"/>
    <mergeCell ref="A92:A93"/>
    <mergeCell ref="F94:F95"/>
    <mergeCell ref="C74:C75"/>
    <mergeCell ref="A76:A77"/>
    <mergeCell ref="M89:M91"/>
    <mergeCell ref="M94:M95"/>
    <mergeCell ref="M92:M93"/>
    <mergeCell ref="O89:O91"/>
    <mergeCell ref="N76:N77"/>
    <mergeCell ref="I74:I75"/>
    <mergeCell ref="F74:F75"/>
    <mergeCell ref="G74:G75"/>
    <mergeCell ref="O74:O75"/>
    <mergeCell ref="A96:A99"/>
    <mergeCell ref="C92:C93"/>
    <mergeCell ref="C76:C77"/>
    <mergeCell ref="C78:C80"/>
    <mergeCell ref="C81:C84"/>
    <mergeCell ref="B87:B88"/>
    <mergeCell ref="F81:F84"/>
    <mergeCell ref="B96:B99"/>
    <mergeCell ref="L89:L91"/>
    <mergeCell ref="L92:L93"/>
    <mergeCell ref="K92:K93"/>
    <mergeCell ref="L81:L84"/>
    <mergeCell ref="A78:A80"/>
    <mergeCell ref="L85:L86"/>
    <mergeCell ref="B10:B13"/>
    <mergeCell ref="A10:A13"/>
    <mergeCell ref="B81:B84"/>
    <mergeCell ref="C87:C88"/>
    <mergeCell ref="B100:B101"/>
    <mergeCell ref="C85:C86"/>
    <mergeCell ref="F89:F91"/>
    <mergeCell ref="F85:F86"/>
    <mergeCell ref="C10:C13"/>
    <mergeCell ref="F96:F99"/>
    <mergeCell ref="F70:F73"/>
    <mergeCell ref="A51:A55"/>
    <mergeCell ref="A45:A50"/>
    <mergeCell ref="B45:B50"/>
    <mergeCell ref="A61:A64"/>
    <mergeCell ref="B61:B64"/>
    <mergeCell ref="C14:C19"/>
    <mergeCell ref="F14:F19"/>
    <mergeCell ref="A40:A44"/>
    <mergeCell ref="A34:A39"/>
    <mergeCell ref="B34:B39"/>
    <mergeCell ref="C34:C39"/>
    <mergeCell ref="B20:B24"/>
    <mergeCell ref="C20:C24"/>
    <mergeCell ref="H20:H24"/>
    <mergeCell ref="K20:K24"/>
    <mergeCell ref="H25:H33"/>
    <mergeCell ref="H34:H39"/>
    <mergeCell ref="B14:B19"/>
    <mergeCell ref="K25:K33"/>
    <mergeCell ref="A25:A33"/>
    <mergeCell ref="B25:B33"/>
    <mergeCell ref="F34:F39"/>
    <mergeCell ref="G34:G39"/>
    <mergeCell ref="F20:F24"/>
    <mergeCell ref="F25:F33"/>
    <mergeCell ref="G25:G33"/>
    <mergeCell ref="G14:G19"/>
    <mergeCell ref="G20:G24"/>
    <mergeCell ref="A104:A106"/>
    <mergeCell ref="B40:B44"/>
    <mergeCell ref="A14:A19"/>
    <mergeCell ref="B74:B75"/>
    <mergeCell ref="A100:A101"/>
    <mergeCell ref="B76:B77"/>
    <mergeCell ref="B104:B106"/>
    <mergeCell ref="A94:A95"/>
    <mergeCell ref="B94:B95"/>
    <mergeCell ref="B92:B93"/>
    <mergeCell ref="B85:B86"/>
    <mergeCell ref="B89:B91"/>
    <mergeCell ref="A65:A68"/>
    <mergeCell ref="B65:B68"/>
    <mergeCell ref="A102:A103"/>
    <mergeCell ref="B102:B103"/>
    <mergeCell ref="A74:A75"/>
    <mergeCell ref="A85:A86"/>
    <mergeCell ref="A89:A91"/>
    <mergeCell ref="A87:A88"/>
    <mergeCell ref="A69:P69"/>
    <mergeCell ref="A70:A73"/>
    <mergeCell ref="A81:A84"/>
    <mergeCell ref="K74:K75"/>
    <mergeCell ref="N4:N7"/>
    <mergeCell ref="O25:O33"/>
    <mergeCell ref="N40:N44"/>
    <mergeCell ref="O40:O44"/>
    <mergeCell ref="K40:K44"/>
    <mergeCell ref="P4:P7"/>
    <mergeCell ref="L40:L44"/>
    <mergeCell ref="J14:J19"/>
    <mergeCell ref="M40:M44"/>
    <mergeCell ref="O14:O19"/>
    <mergeCell ref="O20:O24"/>
    <mergeCell ref="N20:N24"/>
    <mergeCell ref="M14:M19"/>
    <mergeCell ref="L14:L19"/>
    <mergeCell ref="A9:R9"/>
    <mergeCell ref="M20:M24"/>
    <mergeCell ref="L20:L24"/>
    <mergeCell ref="A20:A24"/>
    <mergeCell ref="I14:I19"/>
    <mergeCell ref="I20:I24"/>
    <mergeCell ref="I25:I33"/>
    <mergeCell ref="I34:I39"/>
    <mergeCell ref="I40:I44"/>
    <mergeCell ref="H14:H19"/>
    <mergeCell ref="M70:M73"/>
    <mergeCell ref="L70:L73"/>
    <mergeCell ref="N74:N75"/>
    <mergeCell ref="M74:M75"/>
    <mergeCell ref="L74:L75"/>
    <mergeCell ref="F78:F80"/>
    <mergeCell ref="L34:L39"/>
    <mergeCell ref="O87:O88"/>
    <mergeCell ref="L87:L88"/>
    <mergeCell ref="K85:K86"/>
    <mergeCell ref="K76:K77"/>
    <mergeCell ref="F76:F77"/>
    <mergeCell ref="G76:G77"/>
    <mergeCell ref="G81:G84"/>
    <mergeCell ref="G78:G80"/>
    <mergeCell ref="F40:F44"/>
    <mergeCell ref="G40:G44"/>
    <mergeCell ref="M45:M50"/>
    <mergeCell ref="N45:N50"/>
    <mergeCell ref="N70:N73"/>
    <mergeCell ref="H45:H50"/>
    <mergeCell ref="H51:H55"/>
    <mergeCell ref="H56:H60"/>
    <mergeCell ref="I56:I60"/>
    <mergeCell ref="O153:O156"/>
    <mergeCell ref="M153:M156"/>
    <mergeCell ref="O148:O149"/>
    <mergeCell ref="M135:M138"/>
    <mergeCell ref="K131:K134"/>
    <mergeCell ref="K115:K118"/>
    <mergeCell ref="G115:G118"/>
    <mergeCell ref="C119:C121"/>
    <mergeCell ref="C125:C128"/>
    <mergeCell ref="F125:F128"/>
    <mergeCell ref="F115:F118"/>
    <mergeCell ref="L115:L118"/>
    <mergeCell ref="K129:K130"/>
    <mergeCell ref="K122:K124"/>
    <mergeCell ref="K119:K121"/>
    <mergeCell ref="O131:O134"/>
    <mergeCell ref="O129:O130"/>
    <mergeCell ref="M115:M118"/>
    <mergeCell ref="O115:O118"/>
    <mergeCell ref="L119:L121"/>
    <mergeCell ref="O122:O124"/>
    <mergeCell ref="M125:M128"/>
    <mergeCell ref="O125:O128"/>
    <mergeCell ref="M129:M130"/>
    <mergeCell ref="O169:O172"/>
    <mergeCell ref="O173:O174"/>
    <mergeCell ref="N173:N174"/>
    <mergeCell ref="M163:M165"/>
    <mergeCell ref="O163:O165"/>
    <mergeCell ref="N163:N165"/>
    <mergeCell ref="N160:N162"/>
    <mergeCell ref="N157:N159"/>
    <mergeCell ref="O160:O162"/>
    <mergeCell ref="M160:M162"/>
    <mergeCell ref="M169:M172"/>
    <mergeCell ref="M173:M174"/>
    <mergeCell ref="O166:O168"/>
    <mergeCell ref="O157:O159"/>
    <mergeCell ref="N139:N141"/>
    <mergeCell ref="M150:M152"/>
    <mergeCell ref="M142:M144"/>
    <mergeCell ref="O142:O144"/>
    <mergeCell ref="O150:O152"/>
    <mergeCell ref="O145:O147"/>
    <mergeCell ref="N113:N114"/>
    <mergeCell ref="N87:N88"/>
    <mergeCell ref="N89:N91"/>
    <mergeCell ref="O139:O141"/>
    <mergeCell ref="N142:N144"/>
    <mergeCell ref="N145:N147"/>
    <mergeCell ref="N148:N149"/>
    <mergeCell ref="N150:N152"/>
    <mergeCell ref="M131:M134"/>
    <mergeCell ref="N129:N130"/>
    <mergeCell ref="N131:N134"/>
    <mergeCell ref="M119:M121"/>
    <mergeCell ref="M122:M124"/>
    <mergeCell ref="N115:N118"/>
    <mergeCell ref="N119:N121"/>
    <mergeCell ref="N122:N124"/>
    <mergeCell ref="N125:N128"/>
    <mergeCell ref="O135:O138"/>
    <mergeCell ref="K135:K138"/>
    <mergeCell ref="L135:L138"/>
    <mergeCell ref="G125:G128"/>
    <mergeCell ref="M148:M149"/>
    <mergeCell ref="M139:M141"/>
    <mergeCell ref="M145:M147"/>
    <mergeCell ref="L122:L124"/>
    <mergeCell ref="L129:L130"/>
    <mergeCell ref="L131:L134"/>
    <mergeCell ref="L125:L128"/>
    <mergeCell ref="J129:J130"/>
    <mergeCell ref="L139:L141"/>
    <mergeCell ref="L148:L149"/>
    <mergeCell ref="K148:K149"/>
    <mergeCell ref="G131:G134"/>
    <mergeCell ref="F142:F144"/>
    <mergeCell ref="A142:A144"/>
    <mergeCell ref="B115:B118"/>
    <mergeCell ref="C148:C149"/>
    <mergeCell ref="G129:G130"/>
    <mergeCell ref="G184:G187"/>
    <mergeCell ref="K184:K187"/>
    <mergeCell ref="B222:B225"/>
    <mergeCell ref="C222:C225"/>
    <mergeCell ref="F222:F225"/>
    <mergeCell ref="G222:G225"/>
    <mergeCell ref="B182:B183"/>
    <mergeCell ref="B184:B187"/>
    <mergeCell ref="G135:G138"/>
    <mergeCell ref="B119:B121"/>
    <mergeCell ref="B142:B144"/>
    <mergeCell ref="C142:C144"/>
    <mergeCell ref="C135:C138"/>
    <mergeCell ref="C131:C134"/>
    <mergeCell ref="B131:B134"/>
    <mergeCell ref="J169:J172"/>
    <mergeCell ref="B153:B156"/>
    <mergeCell ref="C153:C156"/>
    <mergeCell ref="G148:G149"/>
    <mergeCell ref="O175:O178"/>
    <mergeCell ref="A179:A181"/>
    <mergeCell ref="B179:B181"/>
    <mergeCell ref="C179:C181"/>
    <mergeCell ref="F179:F181"/>
    <mergeCell ref="G179:G181"/>
    <mergeCell ref="K179:K181"/>
    <mergeCell ref="L179:L181"/>
    <mergeCell ref="M179:M181"/>
    <mergeCell ref="N179:N181"/>
    <mergeCell ref="O179:O181"/>
    <mergeCell ref="A175:A178"/>
    <mergeCell ref="B175:B178"/>
    <mergeCell ref="C175:C178"/>
    <mergeCell ref="F175:F178"/>
    <mergeCell ref="G175:G178"/>
    <mergeCell ref="K175:K178"/>
    <mergeCell ref="L175:L178"/>
    <mergeCell ref="M175:M178"/>
    <mergeCell ref="N175:N178"/>
    <mergeCell ref="N209:N210"/>
    <mergeCell ref="O209:O210"/>
    <mergeCell ref="A56:A60"/>
    <mergeCell ref="B56:B60"/>
    <mergeCell ref="C56:C60"/>
    <mergeCell ref="F56:F60"/>
    <mergeCell ref="K56:K60"/>
    <mergeCell ref="L56:L60"/>
    <mergeCell ref="M56:M60"/>
    <mergeCell ref="N56:N60"/>
    <mergeCell ref="O56:O60"/>
    <mergeCell ref="G56:G60"/>
    <mergeCell ref="A209:A210"/>
    <mergeCell ref="B209:B210"/>
    <mergeCell ref="C209:C210"/>
    <mergeCell ref="F209:F210"/>
    <mergeCell ref="G209:G210"/>
    <mergeCell ref="K209:K210"/>
    <mergeCell ref="L209:L210"/>
    <mergeCell ref="M209:M210"/>
    <mergeCell ref="N197:N198"/>
    <mergeCell ref="N153:N156"/>
    <mergeCell ref="C197:C198"/>
    <mergeCell ref="F197:F198"/>
    <mergeCell ref="O197:O198"/>
    <mergeCell ref="N166:N168"/>
    <mergeCell ref="M166:M168"/>
    <mergeCell ref="G70:G73"/>
    <mergeCell ref="O192:O194"/>
    <mergeCell ref="O184:O187"/>
    <mergeCell ref="O182:O183"/>
    <mergeCell ref="A182:A183"/>
    <mergeCell ref="A184:A187"/>
    <mergeCell ref="N135:N138"/>
    <mergeCell ref="K125:K128"/>
    <mergeCell ref="G122:G124"/>
    <mergeCell ref="G197:G198"/>
    <mergeCell ref="K197:K198"/>
    <mergeCell ref="L197:L198"/>
    <mergeCell ref="M197:M198"/>
    <mergeCell ref="I197:I198"/>
    <mergeCell ref="N192:N194"/>
    <mergeCell ref="N184:N187"/>
    <mergeCell ref="N182:N183"/>
    <mergeCell ref="C182:C183"/>
    <mergeCell ref="F182:F183"/>
    <mergeCell ref="G182:G183"/>
    <mergeCell ref="K182:K183"/>
    <mergeCell ref="N217:N219"/>
    <mergeCell ref="O217:O219"/>
    <mergeCell ref="N211:N213"/>
    <mergeCell ref="O211:O213"/>
    <mergeCell ref="A214:A216"/>
    <mergeCell ref="B214:B216"/>
    <mergeCell ref="C214:C216"/>
    <mergeCell ref="F214:F216"/>
    <mergeCell ref="G214:G216"/>
    <mergeCell ref="K214:K216"/>
    <mergeCell ref="L214:L216"/>
    <mergeCell ref="M214:M216"/>
    <mergeCell ref="N214:N216"/>
    <mergeCell ref="O214:O216"/>
    <mergeCell ref="A211:A213"/>
    <mergeCell ref="B211:B213"/>
    <mergeCell ref="C211:C213"/>
    <mergeCell ref="F211:F213"/>
    <mergeCell ref="G211:G213"/>
    <mergeCell ref="K211:K213"/>
    <mergeCell ref="L211:L213"/>
    <mergeCell ref="M211:M213"/>
    <mergeCell ref="A217:A219"/>
    <mergeCell ref="B217:B219"/>
    <mergeCell ref="C217:C219"/>
    <mergeCell ref="F217:F219"/>
    <mergeCell ref="G217:G219"/>
    <mergeCell ref="K217:K219"/>
    <mergeCell ref="L217:L219"/>
    <mergeCell ref="M217:M219"/>
    <mergeCell ref="J217:J219"/>
    <mergeCell ref="I211:I213"/>
    <mergeCell ref="J214:J216"/>
    <mergeCell ref="J211:J213"/>
    <mergeCell ref="I217:I219"/>
    <mergeCell ref="M222:M225"/>
    <mergeCell ref="N222:N225"/>
    <mergeCell ref="O222:O225"/>
    <mergeCell ref="K222:K225"/>
    <mergeCell ref="L222:L225"/>
    <mergeCell ref="A222:A225"/>
    <mergeCell ref="J222:J225"/>
    <mergeCell ref="A229:A230"/>
    <mergeCell ref="C229:C230"/>
    <mergeCell ref="F229:F230"/>
    <mergeCell ref="M220:M221"/>
    <mergeCell ref="N220:N221"/>
    <mergeCell ref="O220:O221"/>
    <mergeCell ref="A220:A221"/>
    <mergeCell ref="B220:B221"/>
    <mergeCell ref="C220:C221"/>
    <mergeCell ref="F220:F221"/>
    <mergeCell ref="G220:G221"/>
    <mergeCell ref="K220:K221"/>
    <mergeCell ref="L220:L221"/>
    <mergeCell ref="J220:J221"/>
    <mergeCell ref="I220:I221"/>
    <mergeCell ref="A245:G245"/>
    <mergeCell ref="B246:D247"/>
    <mergeCell ref="A240:P240"/>
    <mergeCell ref="L226:L228"/>
    <mergeCell ref="M226:M228"/>
    <mergeCell ref="N226:N228"/>
    <mergeCell ref="O226:O228"/>
    <mergeCell ref="A226:A228"/>
    <mergeCell ref="B226:B228"/>
    <mergeCell ref="C226:C228"/>
    <mergeCell ref="F226:F228"/>
    <mergeCell ref="G226:G228"/>
    <mergeCell ref="K226:K228"/>
    <mergeCell ref="J226:J228"/>
    <mergeCell ref="I226:I228"/>
    <mergeCell ref="H226:H228"/>
    <mergeCell ref="L229:L230"/>
    <mergeCell ref="M229:M230"/>
    <mergeCell ref="B231:B233"/>
    <mergeCell ref="A231:A233"/>
    <mergeCell ref="C231:C233"/>
    <mergeCell ref="F231:F233"/>
    <mergeCell ref="G231:G233"/>
    <mergeCell ref="H231:H233"/>
    <mergeCell ref="O234:O235"/>
    <mergeCell ref="P234:P235"/>
    <mergeCell ref="A236:A239"/>
    <mergeCell ref="B236:B239"/>
    <mergeCell ref="C236:C239"/>
    <mergeCell ref="F236:F239"/>
    <mergeCell ref="G236:G239"/>
    <mergeCell ref="H237:H239"/>
    <mergeCell ref="I236:I239"/>
    <mergeCell ref="J236:J239"/>
    <mergeCell ref="K236:K239"/>
    <mergeCell ref="L236:L239"/>
    <mergeCell ref="M236:M239"/>
    <mergeCell ref="N236:N239"/>
    <mergeCell ref="O236:O239"/>
    <mergeCell ref="P236:P239"/>
    <mergeCell ref="M234:M235"/>
    <mergeCell ref="N234:N235"/>
  </mergeCells>
  <conditionalFormatting sqref="D249:D1048576 C3 D4:D7 D227:D233 D70 D10:D68 D72:D108 D238:D239">
    <cfRule type="duplicateValues" dxfId="4" priority="77"/>
  </conditionalFormatting>
  <conditionalFormatting sqref="D14:D68">
    <cfRule type="duplicateValues" dxfId="3" priority="472"/>
  </conditionalFormatting>
  <conditionalFormatting sqref="D109:D226">
    <cfRule type="duplicateValues" dxfId="2" priority="492"/>
  </conditionalFormatting>
  <conditionalFormatting sqref="D71">
    <cfRule type="duplicateValues" dxfId="1" priority="2"/>
  </conditionalFormatting>
  <conditionalFormatting sqref="D234:D237">
    <cfRule type="duplicateValues" dxfId="0" priority="1"/>
  </conditionalFormatting>
  <printOptions horizontalCentered="1"/>
  <pageMargins left="0.23622047244094491" right="0.23622047244094491" top="0.19685039370078741" bottom="0.19685039370078741" header="0.31496062992125984" footer="0.31496062992125984"/>
  <pageSetup paperSize="9" scale="47" fitToHeight="0" orientation="landscape" r:id="rId1"/>
  <rowBreaks count="1" manualBreakCount="1">
    <brk id="246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2025-06-04T12:14:31Z</cp:lastPrinted>
  <dcterms:created xsi:type="dcterms:W3CDTF">2018-06-07T08:24:15Z</dcterms:created>
  <dcterms:modified xsi:type="dcterms:W3CDTF">2025-09-12T08:05:19Z</dcterms:modified>
</cp:coreProperties>
</file>