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Sheet1" sheetId="1" r:id="rId1"/>
  </sheets>
  <externalReferences>
    <externalReference r:id="rId2"/>
  </externalReferences>
  <definedNames>
    <definedName name="_xlnm.Print_Area" localSheetId="0">Sheet1!$A$1:$R$160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/>
  <c r="M144"/>
  <c r="M40"/>
  <c r="M143"/>
  <c r="R143" s="1"/>
  <c r="G143"/>
  <c r="F143"/>
  <c r="R142"/>
  <c r="M142"/>
  <c r="C142"/>
  <c r="Q141"/>
  <c r="M141"/>
  <c r="R141" s="1"/>
  <c r="G141"/>
  <c r="F141"/>
  <c r="Q140"/>
  <c r="M140"/>
  <c r="R140" s="1"/>
  <c r="G140"/>
  <c r="F140"/>
  <c r="M139"/>
  <c r="R139" s="1"/>
  <c r="Q138"/>
  <c r="M138"/>
  <c r="R138" s="1"/>
  <c r="G138"/>
  <c r="F138"/>
  <c r="Q137"/>
  <c r="M137"/>
  <c r="R137" s="1"/>
  <c r="G137"/>
  <c r="F137"/>
  <c r="Q136"/>
  <c r="M136"/>
  <c r="R136" s="1"/>
  <c r="G136"/>
  <c r="M135"/>
  <c r="R135" s="1"/>
  <c r="J135"/>
  <c r="G135"/>
  <c r="F135"/>
  <c r="Q134"/>
  <c r="M134"/>
  <c r="R134" s="1"/>
  <c r="G134"/>
  <c r="F134"/>
  <c r="Q133"/>
  <c r="M133"/>
  <c r="R133" s="1"/>
  <c r="G133"/>
  <c r="F133"/>
  <c r="R132"/>
  <c r="M132"/>
  <c r="P131"/>
  <c r="M131"/>
  <c r="R131" s="1"/>
  <c r="G131"/>
  <c r="R130"/>
  <c r="Q130"/>
  <c r="P130"/>
  <c r="M130"/>
  <c r="G130"/>
  <c r="G123" s="1"/>
  <c r="C130"/>
  <c r="R129"/>
  <c r="Q129"/>
  <c r="M129"/>
  <c r="G129"/>
  <c r="F129"/>
  <c r="F123" s="1"/>
  <c r="Q128"/>
  <c r="M128"/>
  <c r="R128" s="1"/>
  <c r="G128"/>
  <c r="F128"/>
  <c r="R127"/>
  <c r="M127"/>
  <c r="G127"/>
  <c r="F127"/>
  <c r="C127"/>
  <c r="Q126"/>
  <c r="Q123" s="1"/>
  <c r="M126"/>
  <c r="G126"/>
  <c r="F126"/>
  <c r="Q125"/>
  <c r="M125"/>
  <c r="K125"/>
  <c r="G125"/>
  <c r="F125"/>
  <c r="C125"/>
  <c r="R125" s="1"/>
  <c r="Q124"/>
  <c r="P124"/>
  <c r="M124"/>
  <c r="M123" s="1"/>
  <c r="G124"/>
  <c r="F124"/>
  <c r="P123"/>
  <c r="O123"/>
  <c r="N123"/>
  <c r="L123"/>
  <c r="K123"/>
  <c r="J123"/>
  <c r="I123"/>
  <c r="H123"/>
  <c r="E123"/>
  <c r="D123"/>
  <c r="C123"/>
  <c r="R122"/>
  <c r="M121"/>
  <c r="R121" s="1"/>
  <c r="G121"/>
  <c r="G114" s="1"/>
  <c r="F121"/>
  <c r="R120"/>
  <c r="M120"/>
  <c r="P119"/>
  <c r="M119"/>
  <c r="R119" s="1"/>
  <c r="P118"/>
  <c r="M118"/>
  <c r="R118" s="1"/>
  <c r="K118"/>
  <c r="P117"/>
  <c r="K117"/>
  <c r="R117" s="1"/>
  <c r="P116"/>
  <c r="M116"/>
  <c r="R116" s="1"/>
  <c r="P115"/>
  <c r="P114" s="1"/>
  <c r="M115"/>
  <c r="R115" s="1"/>
  <c r="K115"/>
  <c r="Q114"/>
  <c r="O114"/>
  <c r="N114"/>
  <c r="L114"/>
  <c r="K114"/>
  <c r="J114"/>
  <c r="I114"/>
  <c r="H114"/>
  <c r="F114"/>
  <c r="E114"/>
  <c r="D114"/>
  <c r="C114"/>
  <c r="P113"/>
  <c r="J113"/>
  <c r="M113" s="1"/>
  <c r="R113" s="1"/>
  <c r="G113"/>
  <c r="F113"/>
  <c r="P112"/>
  <c r="J112"/>
  <c r="M112" s="1"/>
  <c r="R112" s="1"/>
  <c r="G112"/>
  <c r="F112"/>
  <c r="P111"/>
  <c r="J111"/>
  <c r="M111" s="1"/>
  <c r="R111" s="1"/>
  <c r="G111"/>
  <c r="F111"/>
  <c r="P110"/>
  <c r="J110"/>
  <c r="M110" s="1"/>
  <c r="R110" s="1"/>
  <c r="G110"/>
  <c r="F110"/>
  <c r="P109"/>
  <c r="J109"/>
  <c r="J101" s="1"/>
  <c r="G109"/>
  <c r="F109"/>
  <c r="R108"/>
  <c r="P108"/>
  <c r="M108"/>
  <c r="G108"/>
  <c r="F108"/>
  <c r="P107"/>
  <c r="R107" s="1"/>
  <c r="M107"/>
  <c r="G107"/>
  <c r="F107"/>
  <c r="P106"/>
  <c r="M106"/>
  <c r="R106" s="1"/>
  <c r="J106"/>
  <c r="G106"/>
  <c r="F106"/>
  <c r="F101" s="1"/>
  <c r="P105"/>
  <c r="M105"/>
  <c r="R105" s="1"/>
  <c r="G105"/>
  <c r="F105"/>
  <c r="R104"/>
  <c r="P104"/>
  <c r="M104"/>
  <c r="G104"/>
  <c r="F104"/>
  <c r="P103"/>
  <c r="P101" s="1"/>
  <c r="M103"/>
  <c r="R103" s="1"/>
  <c r="G103"/>
  <c r="F103"/>
  <c r="R102"/>
  <c r="M102"/>
  <c r="G102"/>
  <c r="G101" s="1"/>
  <c r="F102"/>
  <c r="Q101"/>
  <c r="O101"/>
  <c r="N101"/>
  <c r="L101"/>
  <c r="K101"/>
  <c r="I101"/>
  <c r="H101"/>
  <c r="E101"/>
  <c r="D101"/>
  <c r="C101"/>
  <c r="Q100"/>
  <c r="P100"/>
  <c r="J100"/>
  <c r="M100" s="1"/>
  <c r="R100" s="1"/>
  <c r="G100"/>
  <c r="F100"/>
  <c r="M99"/>
  <c r="R99" s="1"/>
  <c r="N98"/>
  <c r="R98" s="1"/>
  <c r="M98"/>
  <c r="G98"/>
  <c r="F98"/>
  <c r="J97"/>
  <c r="M97" s="1"/>
  <c r="R97" s="1"/>
  <c r="G97"/>
  <c r="F97"/>
  <c r="F95" s="1"/>
  <c r="Q96"/>
  <c r="N96"/>
  <c r="M96"/>
  <c r="R96" s="1"/>
  <c r="J96"/>
  <c r="G96"/>
  <c r="G95" s="1"/>
  <c r="F96"/>
  <c r="Q95"/>
  <c r="P95"/>
  <c r="O95"/>
  <c r="N95"/>
  <c r="L95"/>
  <c r="K95"/>
  <c r="J95"/>
  <c r="M95" s="1"/>
  <c r="I95"/>
  <c r="H95"/>
  <c r="E95"/>
  <c r="D95"/>
  <c r="R95" s="1"/>
  <c r="C95"/>
  <c r="R94"/>
  <c r="M94"/>
  <c r="M93"/>
  <c r="R93" s="1"/>
  <c r="R92"/>
  <c r="M92"/>
  <c r="R91"/>
  <c r="Q91"/>
  <c r="P91"/>
  <c r="N91"/>
  <c r="M91"/>
  <c r="J91"/>
  <c r="G91"/>
  <c r="F91"/>
  <c r="Q90"/>
  <c r="P90"/>
  <c r="N90"/>
  <c r="M90"/>
  <c r="R90" s="1"/>
  <c r="L90"/>
  <c r="J90"/>
  <c r="G90"/>
  <c r="F90"/>
  <c r="E90"/>
  <c r="R89"/>
  <c r="M89"/>
  <c r="M88"/>
  <c r="R88" s="1"/>
  <c r="Q87"/>
  <c r="P87"/>
  <c r="P84" s="1"/>
  <c r="N87"/>
  <c r="M87"/>
  <c r="G87"/>
  <c r="F87"/>
  <c r="E87"/>
  <c r="R86"/>
  <c r="M86"/>
  <c r="M85"/>
  <c r="R85" s="1"/>
  <c r="Q84"/>
  <c r="O84"/>
  <c r="N84"/>
  <c r="L84"/>
  <c r="K84"/>
  <c r="J84"/>
  <c r="M84" s="1"/>
  <c r="I84"/>
  <c r="H84"/>
  <c r="G84"/>
  <c r="F84"/>
  <c r="E84"/>
  <c r="D84"/>
  <c r="C84"/>
  <c r="Q83"/>
  <c r="P83"/>
  <c r="N83"/>
  <c r="M83"/>
  <c r="G83"/>
  <c r="F83"/>
  <c r="D83"/>
  <c r="R83" s="1"/>
  <c r="Q82"/>
  <c r="P82"/>
  <c r="R82" s="1"/>
  <c r="O82"/>
  <c r="M82"/>
  <c r="G82"/>
  <c r="F82"/>
  <c r="Q81"/>
  <c r="P81"/>
  <c r="N81"/>
  <c r="M81"/>
  <c r="R81" s="1"/>
  <c r="G81"/>
  <c r="F81"/>
  <c r="R80"/>
  <c r="Q79"/>
  <c r="P79"/>
  <c r="N79"/>
  <c r="M79"/>
  <c r="R79" s="1"/>
  <c r="G79"/>
  <c r="F79"/>
  <c r="Q78"/>
  <c r="P78"/>
  <c r="N78"/>
  <c r="M78"/>
  <c r="R78" s="1"/>
  <c r="G78"/>
  <c r="F78"/>
  <c r="Q77"/>
  <c r="P77"/>
  <c r="N77"/>
  <c r="R77" s="1"/>
  <c r="M77"/>
  <c r="G77"/>
  <c r="F77"/>
  <c r="R76"/>
  <c r="M76"/>
  <c r="R75"/>
  <c r="C75"/>
  <c r="Q74"/>
  <c r="P74"/>
  <c r="M74"/>
  <c r="R74" s="1"/>
  <c r="G74"/>
  <c r="F74"/>
  <c r="P73"/>
  <c r="M73"/>
  <c r="R73" s="1"/>
  <c r="G73"/>
  <c r="F73"/>
  <c r="P72"/>
  <c r="M72"/>
  <c r="R72" s="1"/>
  <c r="G72"/>
  <c r="F72"/>
  <c r="R71"/>
  <c r="P71"/>
  <c r="M71"/>
  <c r="G71"/>
  <c r="F71"/>
  <c r="M70"/>
  <c r="R70" s="1"/>
  <c r="G70"/>
  <c r="F70"/>
  <c r="P69"/>
  <c r="R69" s="1"/>
  <c r="M69"/>
  <c r="G69"/>
  <c r="M68"/>
  <c r="R68" s="1"/>
  <c r="G68"/>
  <c r="P67"/>
  <c r="M67"/>
  <c r="R67" s="1"/>
  <c r="G67"/>
  <c r="F67"/>
  <c r="P66"/>
  <c r="R66" s="1"/>
  <c r="M66"/>
  <c r="G66"/>
  <c r="F66"/>
  <c r="P65"/>
  <c r="M65"/>
  <c r="R65" s="1"/>
  <c r="G65"/>
  <c r="F65"/>
  <c r="P64"/>
  <c r="M64"/>
  <c r="R64" s="1"/>
  <c r="G64"/>
  <c r="F64"/>
  <c r="R63"/>
  <c r="P63"/>
  <c r="M63"/>
  <c r="G63"/>
  <c r="F63"/>
  <c r="P62"/>
  <c r="M62"/>
  <c r="R62" s="1"/>
  <c r="G62"/>
  <c r="F62"/>
  <c r="P61"/>
  <c r="M61"/>
  <c r="R61" s="1"/>
  <c r="G61"/>
  <c r="F61"/>
  <c r="P60"/>
  <c r="R60" s="1"/>
  <c r="M60"/>
  <c r="G60"/>
  <c r="P59"/>
  <c r="M59"/>
  <c r="R59" s="1"/>
  <c r="G59"/>
  <c r="F59"/>
  <c r="R58"/>
  <c r="P58"/>
  <c r="M58"/>
  <c r="G58"/>
  <c r="F58"/>
  <c r="A58"/>
  <c r="R57"/>
  <c r="P57"/>
  <c r="M57"/>
  <c r="G57"/>
  <c r="F57"/>
  <c r="P56"/>
  <c r="R56" s="1"/>
  <c r="M56"/>
  <c r="G56"/>
  <c r="F56"/>
  <c r="P55"/>
  <c r="M55"/>
  <c r="R55" s="1"/>
  <c r="G55"/>
  <c r="F55"/>
  <c r="M54"/>
  <c r="R54" s="1"/>
  <c r="P53"/>
  <c r="R53" s="1"/>
  <c r="M53"/>
  <c r="G53"/>
  <c r="F53"/>
  <c r="P52"/>
  <c r="M52"/>
  <c r="R52" s="1"/>
  <c r="G52"/>
  <c r="F52"/>
  <c r="P51"/>
  <c r="M51"/>
  <c r="R51" s="1"/>
  <c r="G51"/>
  <c r="G40" s="1"/>
  <c r="F51"/>
  <c r="P50"/>
  <c r="M50"/>
  <c r="R50" s="1"/>
  <c r="G50"/>
  <c r="F50"/>
  <c r="F40" s="1"/>
  <c r="P49"/>
  <c r="M49"/>
  <c r="R49" s="1"/>
  <c r="G49"/>
  <c r="F49"/>
  <c r="R48"/>
  <c r="P48"/>
  <c r="M48"/>
  <c r="G48"/>
  <c r="F48"/>
  <c r="P47"/>
  <c r="R47" s="1"/>
  <c r="M47"/>
  <c r="G47"/>
  <c r="F47"/>
  <c r="P46"/>
  <c r="M46"/>
  <c r="R46" s="1"/>
  <c r="G46"/>
  <c r="F46"/>
  <c r="O45"/>
  <c r="K45"/>
  <c r="M45" s="1"/>
  <c r="R45" s="1"/>
  <c r="P44"/>
  <c r="M44"/>
  <c r="R44" s="1"/>
  <c r="G44"/>
  <c r="F44"/>
  <c r="R43"/>
  <c r="M43"/>
  <c r="M42"/>
  <c r="R42" s="1"/>
  <c r="P41"/>
  <c r="P40" s="1"/>
  <c r="M41"/>
  <c r="R41" s="1"/>
  <c r="I41"/>
  <c r="H41"/>
  <c r="G41"/>
  <c r="F41"/>
  <c r="Q40"/>
  <c r="O40"/>
  <c r="L40"/>
  <c r="K40"/>
  <c r="J40"/>
  <c r="I40"/>
  <c r="H40"/>
  <c r="E40"/>
  <c r="D40"/>
  <c r="C40"/>
  <c r="M39"/>
  <c r="R39" s="1"/>
  <c r="P38"/>
  <c r="P23" s="1"/>
  <c r="K38"/>
  <c r="M38" s="1"/>
  <c r="I38"/>
  <c r="G38"/>
  <c r="E38"/>
  <c r="P37"/>
  <c r="M37"/>
  <c r="I37"/>
  <c r="G37"/>
  <c r="F37"/>
  <c r="E37"/>
  <c r="K36"/>
  <c r="M36" s="1"/>
  <c r="I36"/>
  <c r="E36"/>
  <c r="P35"/>
  <c r="M35"/>
  <c r="I35"/>
  <c r="G35"/>
  <c r="F35"/>
  <c r="E35"/>
  <c r="R35" s="1"/>
  <c r="P34"/>
  <c r="M34"/>
  <c r="I34"/>
  <c r="G34"/>
  <c r="F34"/>
  <c r="E34"/>
  <c r="R34" s="1"/>
  <c r="P33"/>
  <c r="M33"/>
  <c r="I33"/>
  <c r="G33"/>
  <c r="F33"/>
  <c r="E33"/>
  <c r="R33" s="1"/>
  <c r="P32"/>
  <c r="M32"/>
  <c r="I32"/>
  <c r="I23" s="1"/>
  <c r="G32"/>
  <c r="F32"/>
  <c r="E32"/>
  <c r="R32" s="1"/>
  <c r="M31"/>
  <c r="R31" s="1"/>
  <c r="P30"/>
  <c r="M30"/>
  <c r="R30" s="1"/>
  <c r="G30"/>
  <c r="F30"/>
  <c r="E30"/>
  <c r="P29"/>
  <c r="O29"/>
  <c r="M29"/>
  <c r="I29"/>
  <c r="G29"/>
  <c r="E29"/>
  <c r="E23" s="1"/>
  <c r="P28"/>
  <c r="O28"/>
  <c r="M28"/>
  <c r="G28"/>
  <c r="F28"/>
  <c r="E28"/>
  <c r="O27"/>
  <c r="M27"/>
  <c r="I27"/>
  <c r="G27"/>
  <c r="F27"/>
  <c r="E27"/>
  <c r="R27" s="1"/>
  <c r="Q26"/>
  <c r="P26"/>
  <c r="O26"/>
  <c r="O23" s="1"/>
  <c r="M26"/>
  <c r="I26"/>
  <c r="G26"/>
  <c r="F26"/>
  <c r="E26"/>
  <c r="R26" s="1"/>
  <c r="Q25"/>
  <c r="P25"/>
  <c r="M25"/>
  <c r="R25" s="1"/>
  <c r="I25"/>
  <c r="G25"/>
  <c r="F25"/>
  <c r="E25"/>
  <c r="N24"/>
  <c r="M24"/>
  <c r="G24"/>
  <c r="G23" s="1"/>
  <c r="F24"/>
  <c r="F23" s="1"/>
  <c r="E24"/>
  <c r="R24" s="1"/>
  <c r="Q23"/>
  <c r="L23"/>
  <c r="K23"/>
  <c r="J23"/>
  <c r="H23"/>
  <c r="D23"/>
  <c r="C23"/>
  <c r="C13" s="1"/>
  <c r="R22"/>
  <c r="M22"/>
  <c r="I22"/>
  <c r="G22"/>
  <c r="F22"/>
  <c r="Q21"/>
  <c r="M21"/>
  <c r="I21"/>
  <c r="H21"/>
  <c r="G21"/>
  <c r="F21"/>
  <c r="E21"/>
  <c r="R21" s="1"/>
  <c r="Q20"/>
  <c r="M20"/>
  <c r="H20"/>
  <c r="G20"/>
  <c r="F20"/>
  <c r="E20"/>
  <c r="R20" s="1"/>
  <c r="Q19"/>
  <c r="M19"/>
  <c r="J19"/>
  <c r="J18" s="1"/>
  <c r="J13" s="1"/>
  <c r="I19"/>
  <c r="I18" s="1"/>
  <c r="H19"/>
  <c r="G19"/>
  <c r="F19"/>
  <c r="F18" s="1"/>
  <c r="E19"/>
  <c r="R19" s="1"/>
  <c r="Q18"/>
  <c r="P18"/>
  <c r="O18"/>
  <c r="N18"/>
  <c r="M18"/>
  <c r="L18"/>
  <c r="K18"/>
  <c r="H18"/>
  <c r="G18"/>
  <c r="E18"/>
  <c r="D18"/>
  <c r="C18"/>
  <c r="Q17"/>
  <c r="P17"/>
  <c r="N17"/>
  <c r="N15" s="1"/>
  <c r="K17"/>
  <c r="M17" s="1"/>
  <c r="I17"/>
  <c r="I15" s="1"/>
  <c r="H17"/>
  <c r="R17" s="1"/>
  <c r="G17"/>
  <c r="F17"/>
  <c r="E17"/>
  <c r="P16"/>
  <c r="P15" s="1"/>
  <c r="O16"/>
  <c r="O15" s="1"/>
  <c r="N16"/>
  <c r="M16"/>
  <c r="H16"/>
  <c r="G16"/>
  <c r="F16"/>
  <c r="F15" s="1"/>
  <c r="E16"/>
  <c r="R16" s="1"/>
  <c r="Q15"/>
  <c r="L15"/>
  <c r="K15"/>
  <c r="K13" s="1"/>
  <c r="J15"/>
  <c r="H15"/>
  <c r="G15"/>
  <c r="E15"/>
  <c r="D15"/>
  <c r="C15"/>
  <c r="M14"/>
  <c r="J14"/>
  <c r="I14"/>
  <c r="R14" s="1"/>
  <c r="G14"/>
  <c r="D13"/>
  <c r="R12"/>
  <c r="M12"/>
  <c r="M11"/>
  <c r="R11" s="1"/>
  <c r="G11"/>
  <c r="F11"/>
  <c r="R10"/>
  <c r="Q10"/>
  <c r="M10"/>
  <c r="G10"/>
  <c r="F10"/>
  <c r="Q9"/>
  <c r="R9" s="1"/>
  <c r="M9"/>
  <c r="G9"/>
  <c r="F9"/>
  <c r="P8"/>
  <c r="P6" s="1"/>
  <c r="O8"/>
  <c r="N8"/>
  <c r="L8"/>
  <c r="K8"/>
  <c r="K6" s="1"/>
  <c r="J8"/>
  <c r="M8" s="1"/>
  <c r="I8"/>
  <c r="H8"/>
  <c r="G8"/>
  <c r="F8"/>
  <c r="F6" s="1"/>
  <c r="E8"/>
  <c r="E6" s="1"/>
  <c r="D8"/>
  <c r="D6" s="1"/>
  <c r="C8"/>
  <c r="L7"/>
  <c r="L6" s="1"/>
  <c r="H7"/>
  <c r="G7"/>
  <c r="O6"/>
  <c r="N6"/>
  <c r="I6"/>
  <c r="H6"/>
  <c r="G6"/>
  <c r="C6"/>
  <c r="H13" l="1"/>
  <c r="R37"/>
  <c r="H5"/>
  <c r="H144" s="1"/>
  <c r="L13"/>
  <c r="L5" s="1"/>
  <c r="L144" s="1"/>
  <c r="R38"/>
  <c r="E13"/>
  <c r="Q13"/>
  <c r="D5"/>
  <c r="D144" s="1"/>
  <c r="R28"/>
  <c r="E5"/>
  <c r="E144" s="1"/>
  <c r="R123"/>
  <c r="G13"/>
  <c r="O13"/>
  <c r="O5" s="1"/>
  <c r="O144" s="1"/>
  <c r="M23"/>
  <c r="R23" s="1"/>
  <c r="K5"/>
  <c r="K144" s="1"/>
  <c r="F13"/>
  <c r="F5" s="1"/>
  <c r="F144" s="1"/>
  <c r="P13"/>
  <c r="P5" s="1"/>
  <c r="P144" s="1"/>
  <c r="R18"/>
  <c r="R36"/>
  <c r="R84"/>
  <c r="G5"/>
  <c r="G144" s="1"/>
  <c r="R7"/>
  <c r="Q8"/>
  <c r="Q6" s="1"/>
  <c r="I13"/>
  <c r="I5" s="1"/>
  <c r="I144" s="1"/>
  <c r="M109"/>
  <c r="R124"/>
  <c r="R126"/>
  <c r="R8"/>
  <c r="M15"/>
  <c r="R15" s="1"/>
  <c r="R87"/>
  <c r="M114"/>
  <c r="R114" s="1"/>
  <c r="R29"/>
  <c r="J6"/>
  <c r="M7"/>
  <c r="N40"/>
  <c r="R40" s="1"/>
  <c r="C5"/>
  <c r="N13" l="1"/>
  <c r="N5" s="1"/>
  <c r="N144" s="1"/>
  <c r="Q5"/>
  <c r="Q144" s="1"/>
  <c r="M13"/>
  <c r="C144"/>
  <c r="M101"/>
  <c r="R101" s="1"/>
  <c r="R109"/>
  <c r="J5"/>
  <c r="J144" s="1"/>
  <c r="M6"/>
  <c r="R13" l="1"/>
  <c r="R144"/>
  <c r="R148" s="1"/>
  <c r="R149" s="1"/>
  <c r="M5"/>
  <c r="R5" s="1"/>
  <c r="R6"/>
</calcChain>
</file>

<file path=xl/sharedStrings.xml><?xml version="1.0" encoding="utf-8"?>
<sst xmlns="http://schemas.openxmlformats.org/spreadsheetml/2006/main" count="165" uniqueCount="161">
  <si>
    <t>Приложение №7</t>
  </si>
  <si>
    <t>Распределение расходов за счет собственных доходов бюджета на 01.01.2022 г.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</si>
  <si>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</si>
  <si>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всего поступило</t>
  </si>
  <si>
    <t>тыс.руб.</t>
  </si>
  <si>
    <t>Наименование группы, подстатьи</t>
  </si>
  <si>
    <t>код</t>
  </si>
  <si>
    <t>Адми-нистрация</t>
  </si>
  <si>
    <t xml:space="preserve">Дорожный фонд   </t>
  </si>
  <si>
    <t>ФУ</t>
  </si>
  <si>
    <t>МФЦ</t>
  </si>
  <si>
    <t>Контрольный орган</t>
  </si>
  <si>
    <t xml:space="preserve">ГХП </t>
  </si>
  <si>
    <t xml:space="preserve"> ЖКХ</t>
  </si>
  <si>
    <t>УО</t>
  </si>
  <si>
    <t>Лагерь</t>
  </si>
  <si>
    <t>ДШИ</t>
  </si>
  <si>
    <t>Всего по разделу 07</t>
  </si>
  <si>
    <t>Управление культуры</t>
  </si>
  <si>
    <t xml:space="preserve">Бассейн </t>
  </si>
  <si>
    <t>УТиСР</t>
  </si>
  <si>
    <t>Всего расходов</t>
  </si>
  <si>
    <t>РАСХОДЫ</t>
  </si>
  <si>
    <t>Оплата труда и начисления на оплату труда</t>
  </si>
  <si>
    <t xml:space="preserve"> - оплата труда</t>
  </si>
  <si>
    <t xml:space="preserve">  - прочие выплаты</t>
  </si>
  <si>
    <t xml:space="preserve"> - суточные </t>
  </si>
  <si>
    <t xml:space="preserve"> -методлитература</t>
  </si>
  <si>
    <t xml:space="preserve"> -  начисления на оплату труда</t>
  </si>
  <si>
    <t xml:space="preserve">   - компенсация за проезд</t>
  </si>
  <si>
    <t>Оплата работ,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</si>
  <si>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</si>
  <si>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</si>
  <si>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</si>
  <si>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</si>
  <si>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</si>
  <si>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</si>
  <si>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</si>
  <si>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</si>
  <si>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>Аренда помещений банков, рынка</t>
  </si>
  <si>
    <t xml:space="preserve">Услуги по содержанию имущества </t>
  </si>
  <si>
    <t xml:space="preserve">  -кап ремонт здания</t>
  </si>
  <si>
    <t xml:space="preserve"> -вывозка мусора (СНЕГА)</t>
  </si>
  <si>
    <t xml:space="preserve"> -кап ремонта здания</t>
  </si>
  <si>
    <t xml:space="preserve">   - противопожарные мероприятия</t>
  </si>
  <si>
    <t xml:space="preserve"> - ремонт активов</t>
  </si>
  <si>
    <t xml:space="preserve"> -устранение неисправнестей отд объектов</t>
  </si>
  <si>
    <t xml:space="preserve"> -оплата текущего ремонта зданий и сооружений</t>
  </si>
  <si>
    <t xml:space="preserve"> -дезинфекция, дезинсекция</t>
  </si>
  <si>
    <t xml:space="preserve"> - обследование, содержание технич.состояния</t>
  </si>
  <si>
    <t xml:space="preserve"> - Услуги СЭС</t>
  </si>
  <si>
    <t xml:space="preserve"> - установка видеонаблюдения</t>
  </si>
  <si>
    <t xml:space="preserve"> - услуги по сод.имущества</t>
  </si>
  <si>
    <t xml:space="preserve"> - прочие</t>
  </si>
  <si>
    <t xml:space="preserve"> -оплата текущего ремонта дорог</t>
  </si>
  <si>
    <t xml:space="preserve"> - заправка картриджа</t>
  </si>
  <si>
    <t xml:space="preserve">  - другие аналогичные расходы</t>
  </si>
  <si>
    <t>Прочие работы, услуги</t>
  </si>
  <si>
    <t xml:space="preserve"> - квартирные (командир)</t>
  </si>
  <si>
    <t xml:space="preserve">  - возмещение работникам по проезду </t>
  </si>
  <si>
    <t xml:space="preserve">  - по найму жилых помещений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</si>
  <si>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</si>
  <si>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</si>
  <si>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</si>
  <si>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зарплата сверхштатников</t>
  </si>
  <si>
    <t xml:space="preserve"> -  выпуск газеты "Ак-Довурак"</t>
  </si>
  <si>
    <t xml:space="preserve"> - услуги по охране</t>
  </si>
  <si>
    <t xml:space="preserve"> - типографские услуги</t>
  </si>
  <si>
    <t xml:space="preserve"> - оплата услуг адвоката</t>
  </si>
  <si>
    <t xml:space="preserve">  -ПСД ОИЗО</t>
  </si>
  <si>
    <t xml:space="preserve"> -прочие расходы </t>
  </si>
  <si>
    <t xml:space="preserve"> - ликвидация отходов</t>
  </si>
  <si>
    <t xml:space="preserve"> -  автостоянка</t>
  </si>
  <si>
    <t xml:space="preserve"> - статинформация</t>
  </si>
  <si>
    <t xml:space="preserve"> - Межевание границ земельных участков</t>
  </si>
  <si>
    <t xml:space="preserve"> - программное обеспечение</t>
  </si>
  <si>
    <t xml:space="preserve"> - подписка </t>
  </si>
  <si>
    <t xml:space="preserve"> - техосмотр</t>
  </si>
  <si>
    <t xml:space="preserve"> - тревожная сигнализация </t>
  </si>
  <si>
    <t xml:space="preserve"> - изгот.баннеров</t>
  </si>
  <si>
    <t xml:space="preserve"> - Дорожн. Фонд</t>
  </si>
  <si>
    <t xml:space="preserve">  - отлов собак</t>
  </si>
  <si>
    <t xml:space="preserve">  - услуги по организацию проведения торгов</t>
  </si>
  <si>
    <t xml:space="preserve"> - изготовление буклетов бланки</t>
  </si>
  <si>
    <t xml:space="preserve"> - инвентаризация основных средств</t>
  </si>
  <si>
    <t xml:space="preserve"> - разработка проект. и сметн.документаци</t>
  </si>
  <si>
    <t xml:space="preserve"> - тех.кадастр поспорт</t>
  </si>
  <si>
    <t xml:space="preserve"> - проведение гос.экспертизы проект.документации</t>
  </si>
  <si>
    <t xml:space="preserve"> - противопожарные мероприятия</t>
  </si>
  <si>
    <t xml:space="preserve"> - установ. Противопож. Сигнализации</t>
  </si>
  <si>
    <t xml:space="preserve"> - разработка инженерно-технического обеспечения</t>
  </si>
  <si>
    <t xml:space="preserve">  - нотариальные, юридические услуги</t>
  </si>
  <si>
    <t xml:space="preserve"> - работы по типовому проектированию</t>
  </si>
  <si>
    <t xml:space="preserve"> - мед и сан-эпид услуги</t>
  </si>
  <si>
    <t xml:space="preserve"> - медосмотр</t>
  </si>
  <si>
    <t xml:space="preserve"> - формир.совр.город.среды</t>
  </si>
  <si>
    <t xml:space="preserve"> - межевание границ зем.уч.</t>
  </si>
  <si>
    <t xml:space="preserve"> - прочие работы</t>
  </si>
  <si>
    <t xml:space="preserve"> - разработка генеральных планов</t>
  </si>
  <si>
    <t>Субсидии и субвенции</t>
  </si>
  <si>
    <t xml:space="preserve"> -капремонт жилфонда</t>
  </si>
  <si>
    <t xml:space="preserve"> -вывозка мусора</t>
  </si>
  <si>
    <t xml:space="preserve"> -благоустройство уличн. Освещ</t>
  </si>
  <si>
    <t xml:space="preserve"> - благоустройство </t>
  </si>
  <si>
    <t xml:space="preserve"> - книжный фонд</t>
  </si>
  <si>
    <t xml:space="preserve">Благоустройство </t>
  </si>
  <si>
    <t>ОМС</t>
  </si>
  <si>
    <t>Услуги по страхованию имущества</t>
  </si>
  <si>
    <t>Платежи по бюджетным кредитам</t>
  </si>
  <si>
    <t>Социальное обеспечение</t>
  </si>
  <si>
    <t>ОЖМС</t>
  </si>
  <si>
    <t xml:space="preserve"> - социальная помощь</t>
  </si>
  <si>
    <t xml:space="preserve"> - материальная помощь (в натур.форме)</t>
  </si>
  <si>
    <t>МЦП "Ремонт ЕДДС"</t>
  </si>
  <si>
    <t>Прочие расходы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</si>
  <si>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</si>
  <si>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</si>
  <si>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</si>
  <si>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 госпошлина</t>
  </si>
  <si>
    <t xml:space="preserve"> -проведение мероприятий ЕГЭ</t>
  </si>
  <si>
    <t xml:space="preserve"> - штраф по решению суда</t>
  </si>
  <si>
    <t xml:space="preserve"> - другие экономические санкции </t>
  </si>
  <si>
    <t xml:space="preserve"> - МЦП Патриотич.воспитание</t>
  </si>
  <si>
    <t xml:space="preserve"> - МЦП Профилактика и правонарушение</t>
  </si>
  <si>
    <t xml:space="preserve"> - лицензирование</t>
  </si>
  <si>
    <t xml:space="preserve"> -проведение мероприятий</t>
  </si>
  <si>
    <t xml:space="preserve"> -проведение мероприятий НПО</t>
  </si>
  <si>
    <t xml:space="preserve"> Увеличение стоимости основных средств </t>
  </si>
  <si>
    <t>Приобретение мебели</t>
  </si>
  <si>
    <t>Приобретение турникета</t>
  </si>
  <si>
    <t>Приобретение оргтехники</t>
  </si>
  <si>
    <t>Приобретение основных средств</t>
  </si>
  <si>
    <t>Благоустройство</t>
  </si>
  <si>
    <t>Приобретение жилья молодым семьям МЦП</t>
  </si>
  <si>
    <t>Приобретения оборудования,автотранспорта</t>
  </si>
  <si>
    <t xml:space="preserve">Другие расходы 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</si>
  <si>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</si>
  <si>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</si>
  <si>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</si>
  <si>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</si>
  <si>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</si>
  <si>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-приобретение оргтехники</t>
  </si>
  <si>
    <t xml:space="preserve"> -прочие расх.материалы</t>
  </si>
  <si>
    <t xml:space="preserve"> - мягкий инвентарь</t>
  </si>
  <si>
    <t xml:space="preserve"> -канцтовары  </t>
  </si>
  <si>
    <t xml:space="preserve"> - приобр. приветственных адресов,поч.грамот</t>
  </si>
  <si>
    <t xml:space="preserve"> - запчасти</t>
  </si>
  <si>
    <t xml:space="preserve"> - спорт инвентарь</t>
  </si>
  <si>
    <t xml:space="preserve"> - стройматериалы</t>
  </si>
  <si>
    <t xml:space="preserve"> - противопожарные материалы</t>
  </si>
  <si>
    <t xml:space="preserve"> - запчасти оргтехники</t>
  </si>
  <si>
    <t xml:space="preserve"> - МЦП Туберкул</t>
  </si>
  <si>
    <t xml:space="preserve"> - приобретение саженцев</t>
  </si>
  <si>
    <t xml:space="preserve"> - Дорожные знаки ДФ</t>
  </si>
  <si>
    <t xml:space="preserve"> - хозтовары</t>
  </si>
  <si>
    <t xml:space="preserve"> - приобретение специальной продукции</t>
  </si>
  <si>
    <t xml:space="preserve"> - приобретение котельно-печного топлива </t>
  </si>
  <si>
    <t>ВСЕГО:</t>
  </si>
  <si>
    <t>всего финансирование</t>
  </si>
  <si>
    <t>остаток на 01.01.2022 г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</si>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</sst>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164" fontId="6" fillId="0" borderId="4" xfId="1" applyNumberFormat="1" applyFont="1" applyBorder="1" applyAlignment="1">
      <alignment vertical="center" wrapText="1"/>
    </xf>
    <xf numFmtId="0" fontId="2" fillId="3" borderId="0" xfId="1" applyFont="1" applyFill="1"/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 wrapText="1"/>
    </xf>
    <xf numFmtId="1" fontId="2" fillId="2" borderId="0" xfId="1" applyNumberFormat="1" applyFont="1" applyFill="1"/>
    <xf numFmtId="2" fontId="2" fillId="2" borderId="0" xfId="1" applyNumberFormat="1" applyFont="1" applyFill="1"/>
    <xf numFmtId="0" fontId="7" fillId="0" borderId="9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/>
    </xf>
    <xf numFmtId="1" fontId="7" fillId="2" borderId="0" xfId="1" applyNumberFormat="1" applyFont="1" applyFill="1"/>
    <xf numFmtId="2" fontId="7" fillId="2" borderId="0" xfId="1" applyNumberFormat="1" applyFont="1" applyFill="1"/>
    <xf numFmtId="0" fontId="7" fillId="2" borderId="0" xfId="1" applyFont="1" applyFill="1"/>
    <xf numFmtId="0" fontId="11" fillId="0" borderId="9" xfId="1" applyFont="1" applyBorder="1" applyAlignment="1">
      <alignment horizontal="left"/>
    </xf>
    <xf numFmtId="0" fontId="11" fillId="2" borderId="9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2" fillId="2" borderId="10" xfId="1" applyFont="1" applyFill="1" applyBorder="1"/>
    <xf numFmtId="0" fontId="11" fillId="2" borderId="10" xfId="1" applyFont="1" applyFill="1" applyBorder="1"/>
    <xf numFmtId="0" fontId="6" fillId="2" borderId="9" xfId="1" applyFont="1" applyFill="1" applyBorder="1"/>
    <xf numFmtId="0" fontId="2" fillId="2" borderId="9" xfId="1" applyFont="1" applyFill="1" applyBorder="1" applyAlignment="1">
      <alignment horizontal="left" vertical="top"/>
    </xf>
    <xf numFmtId="0" fontId="2" fillId="2" borderId="9" xfId="1" applyFont="1" applyFill="1" applyBorder="1"/>
    <xf numFmtId="0" fontId="13" fillId="2" borderId="9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/>
    </xf>
    <xf numFmtId="0" fontId="10" fillId="2" borderId="10" xfId="1" applyFont="1" applyFill="1" applyBorder="1"/>
    <xf numFmtId="164" fontId="14" fillId="0" borderId="10" xfId="1" applyNumberFormat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/>
    </xf>
    <xf numFmtId="0" fontId="7" fillId="2" borderId="10" xfId="1" applyFont="1" applyFill="1" applyBorder="1"/>
    <xf numFmtId="0" fontId="7" fillId="2" borderId="10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164" fontId="7" fillId="0" borderId="0" xfId="1" applyNumberFormat="1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2" fontId="2" fillId="0" borderId="0" xfId="1" applyNumberFormat="1" applyFont="1"/>
    <xf numFmtId="164" fontId="2" fillId="0" borderId="3" xfId="1" applyNumberFormat="1" applyFont="1" applyBorder="1"/>
    <xf numFmtId="164" fontId="7" fillId="0" borderId="4" xfId="1" applyNumberFormat="1" applyFont="1" applyBorder="1"/>
    <xf numFmtId="2" fontId="15" fillId="2" borderId="0" xfId="1" applyNumberFormat="1" applyFont="1" applyFill="1"/>
    <xf numFmtId="1" fontId="2" fillId="0" borderId="0" xfId="1" applyNumberFormat="1" applyFont="1" applyAlignment="1">
      <alignment horizontal="center"/>
    </xf>
    <xf numFmtId="0" fontId="2" fillId="0" borderId="3" xfId="1" applyFont="1" applyBorder="1"/>
    <xf numFmtId="2" fontId="7" fillId="0" borderId="4" xfId="1" applyNumberFormat="1" applyFont="1" applyBorder="1"/>
    <xf numFmtId="0" fontId="2" fillId="4" borderId="0" xfId="1" applyFont="1" applyFill="1"/>
    <xf numFmtId="0" fontId="2" fillId="4" borderId="0" xfId="1" applyFont="1" applyFill="1" applyAlignment="1">
      <alignment horizontal="center"/>
    </xf>
    <xf numFmtId="1" fontId="2" fillId="0" borderId="0" xfId="1" applyNumberFormat="1" applyFont="1"/>
    <xf numFmtId="2" fontId="7" fillId="0" borderId="0" xfId="1" applyNumberFormat="1" applyFont="1"/>
    <xf numFmtId="0" fontId="7" fillId="0" borderId="0" xfId="1" applyFont="1"/>
    <xf numFmtId="1" fontId="7" fillId="0" borderId="10" xfId="1" applyNumberFormat="1" applyFont="1" applyBorder="1" applyAlignment="1">
      <alignment horizontal="center" vertical="center" wrapText="1"/>
    </xf>
    <xf numFmtId="1" fontId="8" fillId="0" borderId="10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8" fillId="0" borderId="10" xfId="1" applyNumberFormat="1" applyFont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right"/>
    </xf>
    <xf numFmtId="0" fontId="4" fillId="2" borderId="2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U4">
            <v>6153922.5299999993</v>
          </cell>
        </row>
        <row r="6">
          <cell r="I6">
            <v>0</v>
          </cell>
          <cell r="P6">
            <v>0</v>
          </cell>
        </row>
        <row r="8">
          <cell r="I8">
            <v>0</v>
          </cell>
          <cell r="T8">
            <v>0</v>
          </cell>
        </row>
        <row r="9">
          <cell r="I9">
            <v>0</v>
          </cell>
          <cell r="T9">
            <v>0</v>
          </cell>
        </row>
        <row r="12">
          <cell r="I12">
            <v>0</v>
          </cell>
          <cell r="M12">
            <v>0</v>
          </cell>
        </row>
        <row r="14">
          <cell r="H14">
            <v>0</v>
          </cell>
          <cell r="I14">
            <v>0</v>
          </cell>
          <cell r="K14">
            <v>0</v>
          </cell>
          <cell r="L14">
            <v>0</v>
          </cell>
          <cell r="R14">
            <v>0</v>
          </cell>
          <cell r="S14">
            <v>0</v>
          </cell>
        </row>
        <row r="15">
          <cell r="H15">
            <v>0</v>
          </cell>
          <cell r="I15">
            <v>0</v>
          </cell>
          <cell r="L15">
            <v>0</v>
          </cell>
          <cell r="M15">
            <v>0</v>
          </cell>
          <cell r="O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H17">
            <v>0</v>
          </cell>
          <cell r="I17">
            <v>0</v>
          </cell>
          <cell r="L17">
            <v>0</v>
          </cell>
          <cell r="M17">
            <v>0</v>
          </cell>
          <cell r="T17">
            <v>0</v>
          </cell>
        </row>
        <row r="18">
          <cell r="H18">
            <v>0</v>
          </cell>
          <cell r="I18">
            <v>0</v>
          </cell>
          <cell r="L18">
            <v>0</v>
          </cell>
          <cell r="T18">
            <v>0</v>
          </cell>
        </row>
        <row r="19">
          <cell r="H19">
            <v>0</v>
          </cell>
          <cell r="I19">
            <v>0</v>
          </cell>
          <cell r="L19">
            <v>0</v>
          </cell>
          <cell r="M19">
            <v>0</v>
          </cell>
          <cell r="T19">
            <v>0</v>
          </cell>
        </row>
        <row r="20">
          <cell r="I20">
            <v>0</v>
          </cell>
          <cell r="M20">
            <v>0</v>
          </cell>
        </row>
        <row r="22">
          <cell r="H22">
            <v>0</v>
          </cell>
        </row>
        <row r="23">
          <cell r="H23">
            <v>0</v>
          </cell>
          <cell r="I23">
            <v>0</v>
          </cell>
          <cell r="M23">
            <v>0</v>
          </cell>
          <cell r="S23">
            <v>0</v>
          </cell>
          <cell r="T23">
            <v>0</v>
          </cell>
        </row>
        <row r="24">
          <cell r="H24">
            <v>0</v>
          </cell>
          <cell r="I24">
            <v>0</v>
          </cell>
          <cell r="L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H25">
            <v>0</v>
          </cell>
          <cell r="I25">
            <v>0</v>
          </cell>
          <cell r="M25">
            <v>0</v>
          </cell>
          <cell r="S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S26">
            <v>0</v>
          </cell>
        </row>
        <row r="27">
          <cell r="H27">
            <v>0</v>
          </cell>
          <cell r="I27">
            <v>0</v>
          </cell>
          <cell r="M27">
            <v>0</v>
          </cell>
          <cell r="S27">
            <v>0</v>
          </cell>
        </row>
        <row r="29">
          <cell r="H29">
            <v>0</v>
          </cell>
          <cell r="I29">
            <v>0</v>
          </cell>
          <cell r="M29">
            <v>0</v>
          </cell>
          <cell r="S29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S31">
            <v>0</v>
          </cell>
        </row>
        <row r="33">
          <cell r="I33">
            <v>0</v>
          </cell>
          <cell r="S33">
            <v>0</v>
          </cell>
        </row>
        <row r="34">
          <cell r="I34">
            <v>0</v>
          </cell>
          <cell r="S34">
            <v>0</v>
          </cell>
        </row>
        <row r="35">
          <cell r="I35">
            <v>0</v>
          </cell>
          <cell r="K35">
            <v>0</v>
          </cell>
          <cell r="O35">
            <v>0</v>
          </cell>
          <cell r="S35">
            <v>0</v>
          </cell>
        </row>
        <row r="36">
          <cell r="S36">
            <v>0</v>
          </cell>
        </row>
        <row r="38">
          <cell r="I38">
            <v>0</v>
          </cell>
          <cell r="S38">
            <v>0</v>
          </cell>
        </row>
        <row r="42">
          <cell r="I42">
            <v>0</v>
          </cell>
          <cell r="S42">
            <v>0</v>
          </cell>
        </row>
        <row r="43">
          <cell r="I43">
            <v>0</v>
          </cell>
          <cell r="S43">
            <v>0</v>
          </cell>
        </row>
        <row r="45">
          <cell r="I45">
            <v>0</v>
          </cell>
          <cell r="S45">
            <v>0</v>
          </cell>
        </row>
        <row r="54">
          <cell r="I54">
            <v>0</v>
          </cell>
        </row>
        <row r="55">
          <cell r="I55">
            <v>0</v>
          </cell>
          <cell r="S55">
            <v>0</v>
          </cell>
        </row>
        <row r="57">
          <cell r="I57">
            <v>0</v>
          </cell>
          <cell r="S57">
            <v>0</v>
          </cell>
        </row>
        <row r="58">
          <cell r="I58">
            <v>0</v>
          </cell>
          <cell r="S58">
            <v>0</v>
          </cell>
        </row>
        <row r="59">
          <cell r="I59">
            <v>0</v>
          </cell>
          <cell r="S59">
            <v>0</v>
          </cell>
        </row>
        <row r="60">
          <cell r="I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I61">
            <v>0</v>
          </cell>
          <cell r="S61">
            <v>0</v>
          </cell>
        </row>
        <row r="62">
          <cell r="I62">
            <v>0</v>
          </cell>
          <cell r="S62">
            <v>0</v>
          </cell>
        </row>
        <row r="63">
          <cell r="G63">
            <v>0</v>
          </cell>
        </row>
        <row r="65">
          <cell r="I65">
            <v>0</v>
          </cell>
          <cell r="S65">
            <v>0</v>
          </cell>
        </row>
        <row r="67">
          <cell r="I67">
            <v>0</v>
          </cell>
          <cell r="R67">
            <v>0</v>
          </cell>
          <cell r="S67">
            <v>0</v>
          </cell>
          <cell r="T67">
            <v>0</v>
          </cell>
        </row>
        <row r="74">
          <cell r="H74">
            <v>0</v>
          </cell>
          <cell r="I74">
            <v>0</v>
          </cell>
          <cell r="R74">
            <v>0</v>
          </cell>
          <cell r="S74">
            <v>0</v>
          </cell>
          <cell r="T74">
            <v>0</v>
          </cell>
        </row>
        <row r="76">
          <cell r="H76">
            <v>0</v>
          </cell>
          <cell r="I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</row>
        <row r="80">
          <cell r="I80">
            <v>0</v>
          </cell>
          <cell r="N80">
            <v>0</v>
          </cell>
          <cell r="R80">
            <v>0</v>
          </cell>
          <cell r="T80">
            <v>0</v>
          </cell>
        </row>
        <row r="81">
          <cell r="I81">
            <v>0</v>
          </cell>
          <cell r="N81">
            <v>0</v>
          </cell>
        </row>
        <row r="84">
          <cell r="I84">
            <v>0</v>
          </cell>
          <cell r="N84">
            <v>0</v>
          </cell>
          <cell r="S84">
            <v>0</v>
          </cell>
          <cell r="T84">
            <v>0</v>
          </cell>
        </row>
        <row r="86">
          <cell r="I86">
            <v>0</v>
          </cell>
        </row>
        <row r="87">
          <cell r="I87">
            <v>0</v>
          </cell>
          <cell r="S87">
            <v>0</v>
          </cell>
        </row>
        <row r="89">
          <cell r="I89">
            <v>0</v>
          </cell>
          <cell r="N89">
            <v>0</v>
          </cell>
          <cell r="S89">
            <v>0</v>
          </cell>
        </row>
        <row r="90">
          <cell r="I90">
            <v>0</v>
          </cell>
          <cell r="S90">
            <v>0</v>
          </cell>
        </row>
        <row r="91">
          <cell r="I91">
            <v>0</v>
          </cell>
          <cell r="S91">
            <v>0</v>
          </cell>
        </row>
        <row r="92">
          <cell r="I92">
            <v>0</v>
          </cell>
          <cell r="N92">
            <v>0</v>
          </cell>
          <cell r="S92">
            <v>0</v>
          </cell>
        </row>
        <row r="93">
          <cell r="S93">
            <v>0</v>
          </cell>
        </row>
        <row r="95">
          <cell r="N95">
            <v>0</v>
          </cell>
          <cell r="S95">
            <v>0</v>
          </cell>
        </row>
        <row r="96">
          <cell r="I96">
            <v>0</v>
          </cell>
        </row>
        <row r="99">
          <cell r="O99">
            <v>0</v>
          </cell>
        </row>
        <row r="101">
          <cell r="I101">
            <v>0</v>
          </cell>
        </row>
        <row r="102">
          <cell r="I102">
            <v>0</v>
          </cell>
          <cell r="T102">
            <v>0</v>
          </cell>
        </row>
        <row r="103">
          <cell r="I103">
            <v>0</v>
          </cell>
          <cell r="S103">
            <v>0</v>
          </cell>
          <cell r="T103">
            <v>0</v>
          </cell>
        </row>
        <row r="104">
          <cell r="I104">
            <v>0</v>
          </cell>
          <cell r="S104">
            <v>0</v>
          </cell>
        </row>
        <row r="106">
          <cell r="I106">
            <v>0</v>
          </cell>
          <cell r="T106">
            <v>0</v>
          </cell>
        </row>
        <row r="107">
          <cell r="I107">
            <v>0</v>
          </cell>
          <cell r="T107">
            <v>0</v>
          </cell>
        </row>
        <row r="108">
          <cell r="I108">
            <v>0</v>
          </cell>
          <cell r="T108">
            <v>0</v>
          </cell>
        </row>
        <row r="109">
          <cell r="I109">
            <v>0</v>
          </cell>
        </row>
        <row r="112">
          <cell r="I112">
            <v>0</v>
          </cell>
          <cell r="T112">
            <v>0</v>
          </cell>
        </row>
        <row r="113">
          <cell r="I113">
            <v>0</v>
          </cell>
          <cell r="T11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T4">
            <v>13815070.820000002</v>
          </cell>
        </row>
        <row r="6">
          <cell r="H6">
            <v>0</v>
          </cell>
          <cell r="N6">
            <v>0</v>
          </cell>
        </row>
        <row r="8">
          <cell r="H8">
            <v>0</v>
          </cell>
          <cell r="S8">
            <v>0</v>
          </cell>
        </row>
        <row r="9">
          <cell r="H9">
            <v>0</v>
          </cell>
          <cell r="S9">
            <v>0</v>
          </cell>
        </row>
        <row r="10">
          <cell r="H10">
            <v>0</v>
          </cell>
        </row>
        <row r="12">
          <cell r="H12">
            <v>0</v>
          </cell>
          <cell r="K12">
            <v>0</v>
          </cell>
        </row>
        <row r="15">
          <cell r="G15">
            <v>0</v>
          </cell>
          <cell r="H15">
            <v>0</v>
          </cell>
          <cell r="J15">
            <v>0</v>
          </cell>
          <cell r="P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M16">
            <v>0</v>
          </cell>
          <cell r="P16">
            <v>0</v>
          </cell>
          <cell r="R16">
            <v>0</v>
          </cell>
          <cell r="S16">
            <v>0</v>
          </cell>
        </row>
        <row r="18">
          <cell r="G18">
            <v>0</v>
          </cell>
          <cell r="H18">
            <v>0</v>
          </cell>
          <cell r="J18">
            <v>0</v>
          </cell>
          <cell r="K18">
            <v>0</v>
          </cell>
          <cell r="S18">
            <v>0</v>
          </cell>
        </row>
        <row r="19">
          <cell r="G19">
            <v>0</v>
          </cell>
          <cell r="H19">
            <v>0</v>
          </cell>
          <cell r="J19">
            <v>0</v>
          </cell>
          <cell r="S19">
            <v>0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  <cell r="S20">
            <v>0</v>
          </cell>
        </row>
        <row r="21">
          <cell r="H21">
            <v>0</v>
          </cell>
          <cell r="K21">
            <v>0</v>
          </cell>
        </row>
        <row r="23">
          <cell r="G23">
            <v>0</v>
          </cell>
          <cell r="H23">
            <v>0</v>
          </cell>
          <cell r="P23">
            <v>0</v>
          </cell>
        </row>
        <row r="24">
          <cell r="G24">
            <v>0</v>
          </cell>
          <cell r="H24">
            <v>0</v>
          </cell>
          <cell r="K24">
            <v>0</v>
          </cell>
          <cell r="R24">
            <v>0</v>
          </cell>
          <cell r="S24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J26">
            <v>0</v>
          </cell>
          <cell r="P26">
            <v>0</v>
          </cell>
        </row>
        <row r="27">
          <cell r="G27">
            <v>0</v>
          </cell>
          <cell r="H27">
            <v>0</v>
          </cell>
          <cell r="P27">
            <v>0</v>
          </cell>
          <cell r="Q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P28">
            <v>0</v>
          </cell>
          <cell r="Q28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K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K32">
            <v>0</v>
          </cell>
          <cell r="R32">
            <v>0</v>
          </cell>
        </row>
        <row r="33">
          <cell r="G33">
            <v>0</v>
          </cell>
          <cell r="K33">
            <v>0</v>
          </cell>
          <cell r="M33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R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M35">
            <v>0</v>
          </cell>
          <cell r="R35">
            <v>0</v>
          </cell>
        </row>
        <row r="37">
          <cell r="H37">
            <v>0</v>
          </cell>
          <cell r="J37">
            <v>0</v>
          </cell>
          <cell r="K37">
            <v>0</v>
          </cell>
          <cell r="R37">
            <v>0</v>
          </cell>
        </row>
        <row r="38">
          <cell r="H38">
            <v>0</v>
          </cell>
          <cell r="R38">
            <v>0</v>
          </cell>
        </row>
        <row r="40">
          <cell r="H40">
            <v>0</v>
          </cell>
          <cell r="R40">
            <v>0</v>
          </cell>
        </row>
        <row r="41">
          <cell r="H41">
            <v>0</v>
          </cell>
          <cell r="R41">
            <v>0</v>
          </cell>
        </row>
        <row r="42">
          <cell r="H42">
            <v>0</v>
          </cell>
          <cell r="R42">
            <v>0</v>
          </cell>
          <cell r="S42">
            <v>0</v>
          </cell>
        </row>
        <row r="44">
          <cell r="H44">
            <v>0</v>
          </cell>
          <cell r="R44">
            <v>0</v>
          </cell>
        </row>
        <row r="45">
          <cell r="H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H46">
            <v>0</v>
          </cell>
          <cell r="R46">
            <v>0</v>
          </cell>
        </row>
        <row r="47">
          <cell r="H47">
            <v>0</v>
          </cell>
          <cell r="R47">
            <v>0</v>
          </cell>
        </row>
        <row r="48">
          <cell r="H48">
            <v>0</v>
          </cell>
          <cell r="R48">
            <v>0</v>
          </cell>
        </row>
        <row r="49">
          <cell r="H49">
            <v>0</v>
          </cell>
          <cell r="R49">
            <v>0</v>
          </cell>
        </row>
        <row r="50">
          <cell r="H50">
            <v>0</v>
          </cell>
          <cell r="R50">
            <v>0</v>
          </cell>
        </row>
        <row r="51">
          <cell r="H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H52">
            <v>0</v>
          </cell>
          <cell r="P52">
            <v>0</v>
          </cell>
          <cell r="R52">
            <v>0</v>
          </cell>
          <cell r="S52">
            <v>0</v>
          </cell>
        </row>
        <row r="54">
          <cell r="H54">
            <v>0</v>
          </cell>
          <cell r="Q54">
            <v>0</v>
          </cell>
        </row>
        <row r="55">
          <cell r="H55">
            <v>0</v>
          </cell>
          <cell r="R55">
            <v>0</v>
          </cell>
        </row>
        <row r="56">
          <cell r="H56">
            <v>0</v>
          </cell>
          <cell r="R56">
            <v>0</v>
          </cell>
        </row>
        <row r="57">
          <cell r="H57">
            <v>0</v>
          </cell>
          <cell r="R57">
            <v>0</v>
          </cell>
        </row>
        <row r="58">
          <cell r="H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H59">
            <v>0</v>
          </cell>
          <cell r="R59">
            <v>0</v>
          </cell>
        </row>
        <row r="60">
          <cell r="H60">
            <v>0</v>
          </cell>
          <cell r="R60">
            <v>0</v>
          </cell>
        </row>
        <row r="61">
          <cell r="F61">
            <v>0</v>
          </cell>
          <cell r="H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H62">
            <v>0</v>
          </cell>
          <cell r="R62">
            <v>0</v>
          </cell>
        </row>
        <row r="63">
          <cell r="H63">
            <v>0</v>
          </cell>
          <cell r="R63">
            <v>0</v>
          </cell>
        </row>
        <row r="65">
          <cell r="H65">
            <v>0</v>
          </cell>
          <cell r="R65">
            <v>0</v>
          </cell>
        </row>
        <row r="67">
          <cell r="H67">
            <v>0</v>
          </cell>
          <cell r="R67">
            <v>0</v>
          </cell>
        </row>
        <row r="68">
          <cell r="H68">
            <v>0</v>
          </cell>
          <cell r="P68">
            <v>0</v>
          </cell>
          <cell r="Q68">
            <v>0</v>
          </cell>
          <cell r="R68">
            <v>0</v>
          </cell>
        </row>
        <row r="72">
          <cell r="G72">
            <v>0</v>
          </cell>
          <cell r="H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G73">
            <v>0</v>
          </cell>
          <cell r="H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H74">
            <v>0</v>
          </cell>
          <cell r="L74">
            <v>0</v>
          </cell>
          <cell r="P74">
            <v>0</v>
          </cell>
          <cell r="R74">
            <v>0</v>
          </cell>
          <cell r="S74">
            <v>0</v>
          </cell>
        </row>
        <row r="80">
          <cell r="H80">
            <v>0</v>
          </cell>
          <cell r="L80">
            <v>0</v>
          </cell>
        </row>
        <row r="82">
          <cell r="H82">
            <v>0</v>
          </cell>
          <cell r="P82">
            <v>0</v>
          </cell>
        </row>
        <row r="83">
          <cell r="H83">
            <v>0</v>
          </cell>
          <cell r="L83">
            <v>0</v>
          </cell>
          <cell r="R83">
            <v>0</v>
          </cell>
          <cell r="S83">
            <v>0</v>
          </cell>
        </row>
        <row r="85">
          <cell r="H85">
            <v>0</v>
          </cell>
        </row>
        <row r="86">
          <cell r="H86">
            <v>0</v>
          </cell>
          <cell r="R86">
            <v>0</v>
          </cell>
        </row>
        <row r="87">
          <cell r="H87">
            <v>0</v>
          </cell>
          <cell r="R87">
            <v>0</v>
          </cell>
        </row>
        <row r="88">
          <cell r="H88">
            <v>0</v>
          </cell>
          <cell r="R88">
            <v>0</v>
          </cell>
        </row>
        <row r="89">
          <cell r="H89">
            <v>0</v>
          </cell>
          <cell r="R89">
            <v>0</v>
          </cell>
        </row>
        <row r="90">
          <cell r="H90">
            <v>0</v>
          </cell>
          <cell r="L90">
            <v>0</v>
          </cell>
          <cell r="R90">
            <v>0</v>
          </cell>
        </row>
        <row r="91">
          <cell r="H91">
            <v>0</v>
          </cell>
          <cell r="L91">
            <v>0</v>
          </cell>
          <cell r="R91">
            <v>0</v>
          </cell>
        </row>
        <row r="92">
          <cell r="H92">
            <v>0</v>
          </cell>
          <cell r="L92">
            <v>0</v>
          </cell>
          <cell r="R92">
            <v>0</v>
          </cell>
        </row>
        <row r="93">
          <cell r="H93">
            <v>0</v>
          </cell>
        </row>
        <row r="94">
          <cell r="H94">
            <v>0</v>
          </cell>
          <cell r="L94">
            <v>0</v>
          </cell>
          <cell r="R94">
            <v>0</v>
          </cell>
        </row>
        <row r="95">
          <cell r="H95">
            <v>0</v>
          </cell>
          <cell r="L95">
            <v>0</v>
          </cell>
          <cell r="R95">
            <v>0</v>
          </cell>
        </row>
        <row r="96">
          <cell r="H96">
            <v>0</v>
          </cell>
          <cell r="L96">
            <v>0</v>
          </cell>
          <cell r="R96">
            <v>0</v>
          </cell>
        </row>
        <row r="99">
          <cell r="M99">
            <v>0</v>
          </cell>
          <cell r="R99">
            <v>0</v>
          </cell>
        </row>
        <row r="100">
          <cell r="R100">
            <v>0</v>
          </cell>
        </row>
        <row r="101">
          <cell r="R101">
            <v>0</v>
          </cell>
        </row>
        <row r="102">
          <cell r="H102">
            <v>0</v>
          </cell>
        </row>
        <row r="105">
          <cell r="R105">
            <v>0</v>
          </cell>
        </row>
        <row r="107">
          <cell r="H107">
            <v>0</v>
          </cell>
          <cell r="R107">
            <v>0</v>
          </cell>
          <cell r="S107">
            <v>0</v>
          </cell>
        </row>
        <row r="108">
          <cell r="H108">
            <v>0</v>
          </cell>
          <cell r="S108">
            <v>0</v>
          </cell>
        </row>
        <row r="109">
          <cell r="H109">
            <v>0</v>
          </cell>
          <cell r="S109">
            <v>0</v>
          </cell>
        </row>
        <row r="110">
          <cell r="H110">
            <v>0</v>
          </cell>
        </row>
        <row r="111">
          <cell r="H111">
            <v>0</v>
          </cell>
          <cell r="S111">
            <v>0</v>
          </cell>
        </row>
        <row r="112">
          <cell r="H112">
            <v>0</v>
          </cell>
          <cell r="S112">
            <v>0</v>
          </cell>
        </row>
        <row r="113">
          <cell r="H113">
            <v>0</v>
          </cell>
          <cell r="R113">
            <v>0</v>
          </cell>
        </row>
        <row r="114">
          <cell r="H114">
            <v>0</v>
          </cell>
          <cell r="S114">
            <v>0</v>
          </cell>
        </row>
        <row r="115">
          <cell r="H115">
            <v>0</v>
          </cell>
          <cell r="S115">
            <v>0</v>
          </cell>
        </row>
        <row r="116">
          <cell r="H116">
            <v>0</v>
          </cell>
          <cell r="S116">
            <v>0</v>
          </cell>
        </row>
        <row r="117">
          <cell r="H117">
            <v>0</v>
          </cell>
          <cell r="S117">
            <v>0</v>
          </cell>
        </row>
        <row r="120">
          <cell r="H120">
            <v>0</v>
          </cell>
        </row>
        <row r="122">
          <cell r="H122">
            <v>0</v>
          </cell>
          <cell r="S122">
            <v>0</v>
          </cell>
        </row>
        <row r="123">
          <cell r="H123">
            <v>0</v>
          </cell>
          <cell r="S12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67">
          <cell r="A67" t="str">
            <v xml:space="preserve"> - аттестация рабочих мест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71"/>
  <sheetViews>
    <sheetView tabSelected="1" view="pageBreakPreview" zoomScale="60" zoomScaleNormal="100" workbookViewId="0">
      <selection activeCell="L133" sqref="L133"/>
    </sheetView>
  </sheetViews>
  <sheetFormatPr defaultColWidth="9.140625" defaultRowHeight="12"/>
  <cols>
    <col min="1" max="1" width="38.42578125" style="1" customWidth="1"/>
    <col min="2" max="2" width="6.28515625" style="2" customWidth="1"/>
    <col min="3" max="3" width="10.42578125" style="53" customWidth="1"/>
    <col min="4" max="4" width="11" style="53" customWidth="1"/>
    <col min="5" max="5" width="10.42578125" style="54" customWidth="1"/>
    <col min="6" max="6" width="10.5703125" style="4" hidden="1" customWidth="1"/>
    <col min="7" max="7" width="11.85546875" style="4" hidden="1" customWidth="1"/>
    <col min="8" max="8" width="9.5703125" style="53" customWidth="1"/>
    <col min="9" max="9" width="10.5703125" style="53" customWidth="1"/>
    <col min="10" max="10" width="11.140625" style="3" customWidth="1"/>
    <col min="11" max="11" width="11" style="53" hidden="1" customWidth="1"/>
    <col min="12" max="12" width="10.5703125" style="3" customWidth="1"/>
    <col min="13" max="13" width="11.5703125" style="3" customWidth="1"/>
    <col min="14" max="14" width="13" style="3" customWidth="1"/>
    <col min="15" max="15" width="11.140625" style="3" customWidth="1"/>
    <col min="16" max="17" width="10.140625" style="3" customWidth="1"/>
    <col min="18" max="18" width="13.42578125" style="57" customWidth="1"/>
    <col min="19" max="19" width="15.42578125" style="1" customWidth="1"/>
    <col min="20" max="20" width="10.85546875" style="1" customWidth="1"/>
    <col min="21" max="21" width="9.7109375" style="1" bestFit="1" customWidth="1"/>
    <col min="22" max="22" width="11.140625" style="1" bestFit="1" customWidth="1"/>
    <col min="23" max="16384" width="9.140625" style="1"/>
  </cols>
  <sheetData>
    <row r="1" spans="1:22" ht="16.5" thickBot="1">
      <c r="C1" s="3"/>
      <c r="D1" s="3"/>
      <c r="E1" s="4"/>
      <c r="H1" s="3"/>
      <c r="I1" s="3"/>
      <c r="K1" s="3"/>
      <c r="P1" s="69" t="s">
        <v>0</v>
      </c>
      <c r="Q1" s="69"/>
      <c r="R1" s="69"/>
    </row>
    <row r="2" spans="1:22" ht="15.75" customHeight="1" thickBot="1">
      <c r="A2" s="70" t="s">
        <v>1</v>
      </c>
      <c r="B2" s="70"/>
      <c r="C2" s="70"/>
      <c r="D2" s="70"/>
      <c r="E2" s="70"/>
      <c r="F2" s="5"/>
      <c r="G2" s="5"/>
      <c r="H2" s="71" t="s">
        <v>2</v>
      </c>
      <c r="I2" s="72"/>
      <c r="J2" s="73"/>
      <c r="K2" s="6"/>
      <c r="L2" s="74">
        <v>1071.6568299999999</v>
      </c>
      <c r="M2" s="74"/>
      <c r="N2" s="72" t="s">
        <v>3</v>
      </c>
      <c r="O2" s="72"/>
      <c r="P2" s="72"/>
      <c r="Q2" s="6" t="s">
        <v>4</v>
      </c>
      <c r="R2" s="7">
        <v>41586.470110000002</v>
      </c>
    </row>
    <row r="3" spans="1:22" s="8" customFormat="1" ht="16.5" customHeight="1">
      <c r="A3" s="75" t="s">
        <v>5</v>
      </c>
      <c r="B3" s="75" t="s">
        <v>6</v>
      </c>
      <c r="C3" s="75" t="s">
        <v>7</v>
      </c>
      <c r="D3" s="75" t="s">
        <v>8</v>
      </c>
      <c r="E3" s="75" t="s">
        <v>9</v>
      </c>
      <c r="F3" s="75" t="s">
        <v>10</v>
      </c>
      <c r="G3" s="75" t="s">
        <v>11</v>
      </c>
      <c r="H3" s="76" t="s">
        <v>12</v>
      </c>
      <c r="I3" s="76" t="s">
        <v>13</v>
      </c>
      <c r="J3" s="76" t="s">
        <v>14</v>
      </c>
      <c r="K3" s="67" t="s">
        <v>15</v>
      </c>
      <c r="L3" s="75" t="s">
        <v>16</v>
      </c>
      <c r="M3" s="75" t="s">
        <v>17</v>
      </c>
      <c r="N3" s="75" t="s">
        <v>18</v>
      </c>
      <c r="O3" s="67" t="s">
        <v>15</v>
      </c>
      <c r="P3" s="67" t="s">
        <v>19</v>
      </c>
      <c r="Q3" s="76" t="s">
        <v>20</v>
      </c>
      <c r="R3" s="77" t="s">
        <v>21</v>
      </c>
    </row>
    <row r="4" spans="1:22" s="8" customFormat="1" ht="14.2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78"/>
    </row>
    <row r="5" spans="1:22" ht="22.5" customHeight="1">
      <c r="A5" s="9" t="s">
        <v>22</v>
      </c>
      <c r="B5" s="10">
        <v>200</v>
      </c>
      <c r="C5" s="58">
        <f t="shared" ref="C5:Q5" si="0">SUM(C6+C13+C84+C95+C101+C114+C123)</f>
        <v>8374.4935299999997</v>
      </c>
      <c r="D5" s="58">
        <f t="shared" si="0"/>
        <v>1874.2798300000002</v>
      </c>
      <c r="E5" s="58">
        <f t="shared" si="0"/>
        <v>1014.7424499999997</v>
      </c>
      <c r="F5" s="58" t="e">
        <f t="shared" si="0"/>
        <v>#REF!</v>
      </c>
      <c r="G5" s="58" t="e">
        <f t="shared" si="0"/>
        <v>#REF!</v>
      </c>
      <c r="H5" s="58">
        <f t="shared" si="0"/>
        <v>412.75478000000004</v>
      </c>
      <c r="I5" s="58">
        <f t="shared" si="0"/>
        <v>3391.8156100000001</v>
      </c>
      <c r="J5" s="58">
        <f>SUM(J6+J13+J84+J95+J101+J114+J123)</f>
        <v>21194.671119999999</v>
      </c>
      <c r="K5" s="58" t="e">
        <f t="shared" si="0"/>
        <v>#REF!</v>
      </c>
      <c r="L5" s="58">
        <f t="shared" si="0"/>
        <v>119.06063</v>
      </c>
      <c r="M5" s="58">
        <f t="shared" si="0"/>
        <v>21231.23675</v>
      </c>
      <c r="N5" s="58">
        <f t="shared" si="0"/>
        <v>1476.19236</v>
      </c>
      <c r="O5" s="58">
        <f t="shared" si="0"/>
        <v>871.94900000000007</v>
      </c>
      <c r="P5" s="58">
        <f t="shared" si="0"/>
        <v>837.93705999999997</v>
      </c>
      <c r="Q5" s="58">
        <f t="shared" si="0"/>
        <v>701.26815999999985</v>
      </c>
      <c r="R5" s="59">
        <f>C5+D5+E5+H5+I5+M5+N5+P5+Q5+O5</f>
        <v>40186.669529999999</v>
      </c>
      <c r="S5" s="11"/>
      <c r="T5" s="11"/>
      <c r="U5" s="12"/>
      <c r="V5" s="12"/>
    </row>
    <row r="6" spans="1:22" ht="15.75" customHeight="1">
      <c r="A6" s="13" t="s">
        <v>23</v>
      </c>
      <c r="B6" s="10">
        <v>210</v>
      </c>
      <c r="C6" s="58">
        <f>SUM(C7+C8+C11+C12)</f>
        <v>2346.7400000000002</v>
      </c>
      <c r="D6" s="58">
        <f t="shared" ref="D6:Q6" si="1">SUM(D7+D8+D11)</f>
        <v>0</v>
      </c>
      <c r="E6" s="58">
        <f t="shared" si="1"/>
        <v>394.12213999999994</v>
      </c>
      <c r="F6" s="58" t="e">
        <f t="shared" si="1"/>
        <v>#REF!</v>
      </c>
      <c r="G6" s="58" t="e">
        <f t="shared" si="1"/>
        <v>#REF!</v>
      </c>
      <c r="H6" s="58">
        <f>SUM(H7+H8+H11)</f>
        <v>206.221</v>
      </c>
      <c r="I6" s="58">
        <f t="shared" si="1"/>
        <v>0</v>
      </c>
      <c r="J6" s="58">
        <f t="shared" si="1"/>
        <v>0</v>
      </c>
      <c r="K6" s="58">
        <f t="shared" si="1"/>
        <v>0</v>
      </c>
      <c r="L6" s="58">
        <f t="shared" si="1"/>
        <v>0</v>
      </c>
      <c r="M6" s="59">
        <f t="shared" ref="M6:M71" si="2">J6+L6+K6</f>
        <v>0</v>
      </c>
      <c r="N6" s="58">
        <f t="shared" si="1"/>
        <v>0</v>
      </c>
      <c r="O6" s="58">
        <f t="shared" si="1"/>
        <v>0</v>
      </c>
      <c r="P6" s="58">
        <f t="shared" si="1"/>
        <v>0</v>
      </c>
      <c r="Q6" s="58">
        <f t="shared" si="1"/>
        <v>200</v>
      </c>
      <c r="R6" s="59">
        <f t="shared" ref="R6:R69" si="3">C6+D6+E6+H6+I6+M6+N6+P6+Q6+O6</f>
        <v>3147.0831400000002</v>
      </c>
      <c r="S6" s="11"/>
      <c r="T6" s="11"/>
      <c r="U6" s="12"/>
      <c r="V6" s="12"/>
    </row>
    <row r="7" spans="1:22" ht="16.5" customHeight="1">
      <c r="A7" s="14" t="s">
        <v>24</v>
      </c>
      <c r="B7" s="15">
        <v>211</v>
      </c>
      <c r="C7" s="60">
        <v>1395.4649999999999</v>
      </c>
      <c r="D7" s="61"/>
      <c r="E7" s="61">
        <v>278.13099999999997</v>
      </c>
      <c r="F7" s="61">
        <v>0</v>
      </c>
      <c r="G7" s="61">
        <f>'[1]3кв'!I6+'[1]1 полуг'!H6</f>
        <v>0</v>
      </c>
      <c r="H7" s="61">
        <f>40+116</f>
        <v>156</v>
      </c>
      <c r="I7" s="61"/>
      <c r="J7" s="61"/>
      <c r="K7" s="61"/>
      <c r="L7" s="61">
        <f>'[1]3кв'!P6+'[1]1 полуг'!N6</f>
        <v>0</v>
      </c>
      <c r="M7" s="59">
        <f t="shared" si="2"/>
        <v>0</v>
      </c>
      <c r="N7" s="61">
        <v>0</v>
      </c>
      <c r="O7" s="61"/>
      <c r="P7" s="61">
        <v>0</v>
      </c>
      <c r="Q7" s="61">
        <v>200</v>
      </c>
      <c r="R7" s="59">
        <f t="shared" si="3"/>
        <v>2029.596</v>
      </c>
      <c r="S7" s="11"/>
      <c r="T7" s="11"/>
      <c r="U7" s="12"/>
      <c r="V7" s="12"/>
    </row>
    <row r="8" spans="1:22">
      <c r="A8" s="14" t="s">
        <v>25</v>
      </c>
      <c r="B8" s="15">
        <v>212</v>
      </c>
      <c r="C8" s="58">
        <f t="shared" ref="C8:Q8" si="4">SUM(C9:C10)</f>
        <v>1.5</v>
      </c>
      <c r="D8" s="58">
        <f t="shared" si="4"/>
        <v>0</v>
      </c>
      <c r="E8" s="58">
        <f t="shared" si="4"/>
        <v>0</v>
      </c>
      <c r="F8" s="58">
        <f>SUM(F9:F10)</f>
        <v>0</v>
      </c>
      <c r="G8" s="58">
        <f t="shared" si="4"/>
        <v>0</v>
      </c>
      <c r="H8" s="58">
        <f t="shared" si="4"/>
        <v>0</v>
      </c>
      <c r="I8" s="58">
        <f t="shared" si="4"/>
        <v>0</v>
      </c>
      <c r="J8" s="58">
        <f>SUM(J9:J10)</f>
        <v>0</v>
      </c>
      <c r="K8" s="58">
        <f>SUM(K9:K10)</f>
        <v>0</v>
      </c>
      <c r="L8" s="58">
        <f t="shared" si="4"/>
        <v>0</v>
      </c>
      <c r="M8" s="59">
        <f t="shared" si="2"/>
        <v>0</v>
      </c>
      <c r="N8" s="58">
        <f t="shared" si="4"/>
        <v>0</v>
      </c>
      <c r="O8" s="58">
        <f t="shared" si="4"/>
        <v>0</v>
      </c>
      <c r="P8" s="58">
        <f t="shared" si="4"/>
        <v>0</v>
      </c>
      <c r="Q8" s="58">
        <f t="shared" si="4"/>
        <v>0</v>
      </c>
      <c r="R8" s="59">
        <f t="shared" si="3"/>
        <v>1.5</v>
      </c>
      <c r="S8" s="11"/>
      <c r="T8" s="11"/>
      <c r="U8" s="12"/>
      <c r="V8" s="12"/>
    </row>
    <row r="9" spans="1:22" ht="12.75" customHeight="1">
      <c r="A9" s="14" t="s">
        <v>26</v>
      </c>
      <c r="B9" s="15">
        <v>212</v>
      </c>
      <c r="C9" s="60">
        <v>1.5</v>
      </c>
      <c r="D9" s="61"/>
      <c r="E9" s="61"/>
      <c r="F9" s="61">
        <f>'[1]3кв'!I8+'[1]1 полуг'!H8</f>
        <v>0</v>
      </c>
      <c r="G9" s="61">
        <f>'[1]3кв'!I8+'[1]1 полуг'!H8</f>
        <v>0</v>
      </c>
      <c r="H9" s="61"/>
      <c r="I9" s="61"/>
      <c r="J9" s="61"/>
      <c r="K9" s="61"/>
      <c r="L9" s="61"/>
      <c r="M9" s="59">
        <f t="shared" si="2"/>
        <v>0</v>
      </c>
      <c r="N9" s="61"/>
      <c r="O9" s="61"/>
      <c r="P9" s="61"/>
      <c r="Q9" s="61">
        <f>'[1]3кв'!T8+'[1]1 полуг'!S8</f>
        <v>0</v>
      </c>
      <c r="R9" s="59">
        <f t="shared" si="3"/>
        <v>1.5</v>
      </c>
      <c r="S9" s="11"/>
      <c r="T9" s="11"/>
      <c r="U9" s="12"/>
      <c r="V9" s="12"/>
    </row>
    <row r="10" spans="1:22" ht="12" hidden="1" customHeight="1">
      <c r="A10" s="14" t="s">
        <v>27</v>
      </c>
      <c r="B10" s="15">
        <v>212</v>
      </c>
      <c r="C10" s="61"/>
      <c r="D10" s="61"/>
      <c r="E10" s="61"/>
      <c r="F10" s="61">
        <f>'[1]3кв'!I9+'[1]1 полуг'!H9</f>
        <v>0</v>
      </c>
      <c r="G10" s="61">
        <f>'[1]3кв'!I9+'[1]1 полуг'!H9</f>
        <v>0</v>
      </c>
      <c r="H10" s="61"/>
      <c r="I10" s="61"/>
      <c r="J10" s="61"/>
      <c r="K10" s="61"/>
      <c r="L10" s="61"/>
      <c r="M10" s="59">
        <f t="shared" si="2"/>
        <v>0</v>
      </c>
      <c r="N10" s="61"/>
      <c r="O10" s="61"/>
      <c r="P10" s="61"/>
      <c r="Q10" s="61">
        <f>'[1]3кв'!T9+'[1]1 полуг'!S9</f>
        <v>0</v>
      </c>
      <c r="R10" s="59">
        <f t="shared" si="3"/>
        <v>0</v>
      </c>
      <c r="S10" s="11"/>
      <c r="T10" s="11"/>
      <c r="U10" s="12"/>
      <c r="V10" s="12"/>
    </row>
    <row r="11" spans="1:22" ht="12" customHeight="1">
      <c r="A11" s="14" t="s">
        <v>28</v>
      </c>
      <c r="B11" s="15">
        <v>213</v>
      </c>
      <c r="C11" s="61">
        <v>920.18299999999999</v>
      </c>
      <c r="D11" s="61"/>
      <c r="E11" s="61">
        <v>115.99114</v>
      </c>
      <c r="F11" s="61" t="e">
        <f>'[1]3кв'!I10+'[1]1 полуг'!H10</f>
        <v>#REF!</v>
      </c>
      <c r="G11" s="61" t="e">
        <f>'[1]3кв'!I10+'[1]1 полуг'!H10</f>
        <v>#REF!</v>
      </c>
      <c r="H11" s="61">
        <v>50.220999999999997</v>
      </c>
      <c r="I11" s="61"/>
      <c r="J11" s="61"/>
      <c r="K11" s="61"/>
      <c r="L11" s="61"/>
      <c r="M11" s="59">
        <f t="shared" si="2"/>
        <v>0</v>
      </c>
      <c r="N11" s="61"/>
      <c r="O11" s="61"/>
      <c r="P11" s="61"/>
      <c r="Q11" s="61"/>
      <c r="R11" s="59">
        <f t="shared" si="3"/>
        <v>1086.3951400000001</v>
      </c>
      <c r="S11" s="11"/>
      <c r="T11" s="11"/>
      <c r="U11" s="12"/>
      <c r="V11" s="12"/>
    </row>
    <row r="12" spans="1:22" ht="12" customHeight="1">
      <c r="A12" s="14" t="s">
        <v>29</v>
      </c>
      <c r="B12" s="15">
        <v>214</v>
      </c>
      <c r="C12" s="61">
        <v>29.591999999999999</v>
      </c>
      <c r="D12" s="61"/>
      <c r="E12" s="61"/>
      <c r="F12" s="61"/>
      <c r="G12" s="61"/>
      <c r="H12" s="61"/>
      <c r="I12" s="61"/>
      <c r="J12" s="61"/>
      <c r="K12" s="61"/>
      <c r="L12" s="61"/>
      <c r="M12" s="59">
        <f t="shared" si="2"/>
        <v>0</v>
      </c>
      <c r="N12" s="61"/>
      <c r="O12" s="61"/>
      <c r="P12" s="61"/>
      <c r="Q12" s="61"/>
      <c r="R12" s="59">
        <f t="shared" si="3"/>
        <v>29.591999999999999</v>
      </c>
      <c r="S12" s="11"/>
      <c r="T12" s="11"/>
      <c r="U12" s="12"/>
      <c r="V12" s="12"/>
    </row>
    <row r="13" spans="1:22" s="19" customFormat="1" ht="12" customHeight="1">
      <c r="A13" s="16" t="s">
        <v>30</v>
      </c>
      <c r="B13" s="10">
        <v>220</v>
      </c>
      <c r="C13" s="58">
        <f t="shared" ref="C13:Q13" si="5">SUM(C14+C15+C18+C22+C23+C93+C40)</f>
        <v>2691.7261099999996</v>
      </c>
      <c r="D13" s="58">
        <f t="shared" si="5"/>
        <v>485.14976999999999</v>
      </c>
      <c r="E13" s="58">
        <f>SUM(E14+E15+E18+E22+E23+E93+E40+E94)</f>
        <v>468.08530999999999</v>
      </c>
      <c r="F13" s="58" t="e">
        <f t="shared" si="5"/>
        <v>#REF!</v>
      </c>
      <c r="G13" s="58" t="e">
        <f t="shared" si="5"/>
        <v>#REF!</v>
      </c>
      <c r="H13" s="58">
        <f t="shared" si="5"/>
        <v>121.17378000000001</v>
      </c>
      <c r="I13" s="58">
        <f t="shared" si="5"/>
        <v>2622.5885600000001</v>
      </c>
      <c r="J13" s="58">
        <f>SUM(J14+J15+J18+J22+J23+J93+J40)</f>
        <v>17209.288119999997</v>
      </c>
      <c r="K13" s="58" t="e">
        <f t="shared" si="5"/>
        <v>#REF!</v>
      </c>
      <c r="L13" s="58">
        <f t="shared" si="5"/>
        <v>86.225629999999995</v>
      </c>
      <c r="M13" s="58">
        <f t="shared" si="5"/>
        <v>17295.513749999998</v>
      </c>
      <c r="N13" s="58">
        <f t="shared" si="5"/>
        <v>1001.85636</v>
      </c>
      <c r="O13" s="58">
        <f t="shared" si="5"/>
        <v>778.53700000000003</v>
      </c>
      <c r="P13" s="58">
        <f t="shared" si="5"/>
        <v>837.93705999999997</v>
      </c>
      <c r="Q13" s="58">
        <f t="shared" si="5"/>
        <v>299.81115999999997</v>
      </c>
      <c r="R13" s="59">
        <f t="shared" si="3"/>
        <v>26602.378860000001</v>
      </c>
      <c r="S13" s="17"/>
      <c r="T13" s="17"/>
      <c r="U13" s="18"/>
      <c r="V13" s="18"/>
    </row>
    <row r="14" spans="1:22" ht="15" customHeight="1">
      <c r="A14" s="20" t="s">
        <v>31</v>
      </c>
      <c r="B14" s="15">
        <v>221</v>
      </c>
      <c r="C14" s="60">
        <v>298.87637000000001</v>
      </c>
      <c r="D14" s="60"/>
      <c r="E14" s="61">
        <v>142.88976</v>
      </c>
      <c r="F14" s="61">
        <v>0</v>
      </c>
      <c r="G14" s="61">
        <f>'[1]3кв'!I12+'[1]1 полуг'!H12</f>
        <v>0</v>
      </c>
      <c r="H14" s="61">
        <v>68.674779999999998</v>
      </c>
      <c r="I14" s="61">
        <f>'[1]3кв'!M12+'[1]1 полуг'!K12</f>
        <v>0</v>
      </c>
      <c r="J14" s="60">
        <f>328.34638</f>
        <v>328.34638000000001</v>
      </c>
      <c r="K14" s="61"/>
      <c r="L14" s="61">
        <v>22.468489999999999</v>
      </c>
      <c r="M14" s="59">
        <f t="shared" si="2"/>
        <v>350.81486999999998</v>
      </c>
      <c r="N14" s="61"/>
      <c r="O14" s="61"/>
      <c r="P14" s="61">
        <v>0</v>
      </c>
      <c r="Q14" s="61">
        <v>83.425389999999993</v>
      </c>
      <c r="R14" s="59">
        <f t="shared" si="3"/>
        <v>944.68116999999995</v>
      </c>
      <c r="S14" s="11"/>
      <c r="T14" s="11"/>
      <c r="U14" s="12"/>
      <c r="V14" s="12"/>
    </row>
    <row r="15" spans="1:22" ht="12.75">
      <c r="A15" s="21" t="s">
        <v>32</v>
      </c>
      <c r="B15" s="15">
        <v>222</v>
      </c>
      <c r="C15" s="59">
        <f>C16+C17</f>
        <v>0</v>
      </c>
      <c r="D15" s="59">
        <f>D16+D17</f>
        <v>0</v>
      </c>
      <c r="E15" s="59">
        <f t="shared" ref="E15:Q15" si="6">E16+E17</f>
        <v>0</v>
      </c>
      <c r="F15" s="59">
        <f t="shared" si="6"/>
        <v>0</v>
      </c>
      <c r="G15" s="59">
        <f t="shared" si="6"/>
        <v>0</v>
      </c>
      <c r="H15" s="59">
        <f t="shared" si="6"/>
        <v>0</v>
      </c>
      <c r="I15" s="59">
        <f t="shared" si="6"/>
        <v>0</v>
      </c>
      <c r="J15" s="59">
        <f t="shared" si="6"/>
        <v>21</v>
      </c>
      <c r="K15" s="59">
        <f t="shared" si="6"/>
        <v>0</v>
      </c>
      <c r="L15" s="59">
        <f t="shared" si="6"/>
        <v>0</v>
      </c>
      <c r="M15" s="59">
        <f>J15+L15+K15</f>
        <v>21</v>
      </c>
      <c r="N15" s="59">
        <f t="shared" si="6"/>
        <v>0</v>
      </c>
      <c r="O15" s="59">
        <f t="shared" si="6"/>
        <v>0</v>
      </c>
      <c r="P15" s="59">
        <f t="shared" si="6"/>
        <v>0</v>
      </c>
      <c r="Q15" s="59">
        <f t="shared" si="6"/>
        <v>0</v>
      </c>
      <c r="R15" s="59">
        <f t="shared" si="3"/>
        <v>21</v>
      </c>
      <c r="S15" s="11"/>
      <c r="T15" s="11"/>
      <c r="U15" s="12"/>
      <c r="V15" s="12"/>
    </row>
    <row r="16" spans="1:22" ht="12.75" customHeight="1">
      <c r="A16" s="22" t="s">
        <v>33</v>
      </c>
      <c r="B16" s="15">
        <v>222</v>
      </c>
      <c r="C16" s="60"/>
      <c r="D16" s="60"/>
      <c r="E16" s="61">
        <f>'[1]3кв'!H14+'[1]1 полуг'!G15</f>
        <v>0</v>
      </c>
      <c r="F16" s="61">
        <f>'[1]3кв'!I14+'[1]1 полуг'!H15</f>
        <v>0</v>
      </c>
      <c r="G16" s="61">
        <f>'[1]3кв'!I14+'[1]1 полуг'!H15</f>
        <v>0</v>
      </c>
      <c r="H16" s="61">
        <f>'[1]3кв'!L14+'[1]1 полуг'!J15</f>
        <v>0</v>
      </c>
      <c r="I16" s="61"/>
      <c r="J16" s="60">
        <v>21</v>
      </c>
      <c r="K16" s="60"/>
      <c r="L16" s="61"/>
      <c r="M16" s="59">
        <f t="shared" si="2"/>
        <v>21</v>
      </c>
      <c r="N16" s="61">
        <f>'[1]3кв'!R14+'[1]1 полуг'!P15</f>
        <v>0</v>
      </c>
      <c r="O16" s="61">
        <f>'[1]3кв'!K14</f>
        <v>0</v>
      </c>
      <c r="P16" s="61">
        <f>'[1]3кв'!S14+'[1]1 полуг'!R15</f>
        <v>0</v>
      </c>
      <c r="Q16" s="61"/>
      <c r="R16" s="59">
        <f t="shared" si="3"/>
        <v>21</v>
      </c>
      <c r="S16" s="11"/>
      <c r="T16" s="11"/>
      <c r="U16" s="12"/>
      <c r="V16" s="12"/>
    </row>
    <row r="17" spans="1:22" ht="15" hidden="1" customHeight="1">
      <c r="A17" s="22" t="s">
        <v>34</v>
      </c>
      <c r="B17" s="15">
        <v>222</v>
      </c>
      <c r="C17" s="60"/>
      <c r="D17" s="60"/>
      <c r="E17" s="61">
        <f>'[1]3кв'!H15+'[1]1 полуг'!G16</f>
        <v>0</v>
      </c>
      <c r="F17" s="61">
        <f>'[1]3кв'!I15+'[1]1 полуг'!H16</f>
        <v>0</v>
      </c>
      <c r="G17" s="61">
        <f>'[1]3кв'!I15+'[1]1 полуг'!H16</f>
        <v>0</v>
      </c>
      <c r="H17" s="61">
        <f>'[1]3кв'!L15+'[1]1 полуг'!J16</f>
        <v>0</v>
      </c>
      <c r="I17" s="61">
        <f>'[1]3кв'!M15+'[1]1 полуг'!K16</f>
        <v>0</v>
      </c>
      <c r="J17" s="60"/>
      <c r="K17" s="61">
        <f>'[1]1 полуг'!M16+'[1]3кв'!O15</f>
        <v>0</v>
      </c>
      <c r="L17" s="61"/>
      <c r="M17" s="59">
        <f t="shared" si="2"/>
        <v>0</v>
      </c>
      <c r="N17" s="61">
        <f>'[1]3кв'!R15+'[1]1 полуг'!P16</f>
        <v>0</v>
      </c>
      <c r="O17" s="61"/>
      <c r="P17" s="61">
        <f>'[1]3кв'!S15+'[1]1 полуг'!R16</f>
        <v>0</v>
      </c>
      <c r="Q17" s="61">
        <f>'[1]3кв'!T15+'[1]1 полуг'!S16</f>
        <v>0</v>
      </c>
      <c r="R17" s="59">
        <f t="shared" si="3"/>
        <v>0</v>
      </c>
      <c r="S17" s="11"/>
      <c r="T17" s="11"/>
      <c r="U17" s="12"/>
      <c r="V17" s="12"/>
    </row>
    <row r="18" spans="1:22" s="19" customFormat="1" ht="13.5">
      <c r="A18" s="23" t="s">
        <v>35</v>
      </c>
      <c r="B18" s="10">
        <v>223</v>
      </c>
      <c r="C18" s="59">
        <f t="shared" ref="C18:Q18" si="7">SUM(C19:C21)</f>
        <v>1069.6683499999999</v>
      </c>
      <c r="D18" s="59">
        <f t="shared" si="7"/>
        <v>0</v>
      </c>
      <c r="E18" s="59">
        <f t="shared" si="7"/>
        <v>0</v>
      </c>
      <c r="F18" s="59">
        <f t="shared" si="7"/>
        <v>0</v>
      </c>
      <c r="G18" s="59">
        <f t="shared" si="7"/>
        <v>0</v>
      </c>
      <c r="H18" s="59">
        <f t="shared" si="7"/>
        <v>0</v>
      </c>
      <c r="I18" s="59">
        <f t="shared" si="7"/>
        <v>2008.9801500000001</v>
      </c>
      <c r="J18" s="59">
        <f t="shared" si="7"/>
        <v>14129.392829999999</v>
      </c>
      <c r="K18" s="59">
        <f t="shared" si="7"/>
        <v>0</v>
      </c>
      <c r="L18" s="59">
        <f t="shared" si="7"/>
        <v>0</v>
      </c>
      <c r="M18" s="59">
        <f t="shared" si="7"/>
        <v>14129.392829999999</v>
      </c>
      <c r="N18" s="59">
        <f t="shared" si="7"/>
        <v>462.96478000000002</v>
      </c>
      <c r="O18" s="59">
        <f t="shared" si="7"/>
        <v>0</v>
      </c>
      <c r="P18" s="59">
        <f t="shared" si="7"/>
        <v>837.93705999999997</v>
      </c>
      <c r="Q18" s="59">
        <f t="shared" si="7"/>
        <v>0</v>
      </c>
      <c r="R18" s="59">
        <f t="shared" si="3"/>
        <v>18508.943169999999</v>
      </c>
      <c r="S18" s="17"/>
      <c r="T18" s="17"/>
      <c r="U18" s="18"/>
      <c r="V18" s="18"/>
    </row>
    <row r="19" spans="1:22" ht="12.75" customHeight="1">
      <c r="A19" s="22" t="s">
        <v>36</v>
      </c>
      <c r="B19" s="15">
        <v>223</v>
      </c>
      <c r="C19" s="60">
        <v>667.13282000000004</v>
      </c>
      <c r="D19" s="60"/>
      <c r="E19" s="61">
        <f>'[1]3кв'!H17+'[1]1 полуг'!G18</f>
        <v>0</v>
      </c>
      <c r="F19" s="61">
        <f>'[1]3кв'!I17+'[1]1 полуг'!H18</f>
        <v>0</v>
      </c>
      <c r="G19" s="61">
        <f>'[1]3кв'!I17+'[1]1 полуг'!H18</f>
        <v>0</v>
      </c>
      <c r="H19" s="61">
        <f>'[1]3кв'!L17+'[1]1 полуг'!J18</f>
        <v>0</v>
      </c>
      <c r="I19" s="61">
        <f>'[1]3кв'!M17+'[1]1 полуг'!K18</f>
        <v>0</v>
      </c>
      <c r="J19" s="60">
        <f>7883.84912+15.86611</f>
        <v>7899.7152299999998</v>
      </c>
      <c r="K19" s="61"/>
      <c r="L19" s="61"/>
      <c r="M19" s="59">
        <f t="shared" si="2"/>
        <v>7899.7152299999998</v>
      </c>
      <c r="N19" s="61"/>
      <c r="O19" s="61"/>
      <c r="P19" s="61">
        <v>290.52724000000001</v>
      </c>
      <c r="Q19" s="61">
        <f>'[1]3кв'!T17+'[1]1 полуг'!S18</f>
        <v>0</v>
      </c>
      <c r="R19" s="59">
        <f t="shared" si="3"/>
        <v>8857.3752899999999</v>
      </c>
      <c r="S19" s="11"/>
      <c r="T19" s="11"/>
      <c r="U19" s="12"/>
      <c r="V19" s="12"/>
    </row>
    <row r="20" spans="1:22">
      <c r="A20" s="22" t="s">
        <v>37</v>
      </c>
      <c r="B20" s="15">
        <v>223</v>
      </c>
      <c r="C20" s="60">
        <v>363.31423000000001</v>
      </c>
      <c r="D20" s="60"/>
      <c r="E20" s="61">
        <f>'[1]3кв'!H18+'[1]1 полуг'!G19</f>
        <v>0</v>
      </c>
      <c r="F20" s="61">
        <f>'[1]3кв'!I18+'[1]1 полуг'!H19</f>
        <v>0</v>
      </c>
      <c r="G20" s="61">
        <f>'[1]3кв'!I18+'[1]1 полуг'!H19</f>
        <v>0</v>
      </c>
      <c r="H20" s="61">
        <f>'[1]3кв'!L18+'[1]1 полуг'!J19</f>
        <v>0</v>
      </c>
      <c r="I20" s="61">
        <v>2008.9801500000001</v>
      </c>
      <c r="J20" s="60">
        <v>4833.63058</v>
      </c>
      <c r="K20" s="61"/>
      <c r="L20" s="61"/>
      <c r="M20" s="59">
        <f t="shared" si="2"/>
        <v>4833.63058</v>
      </c>
      <c r="N20" s="61">
        <v>376.39800000000002</v>
      </c>
      <c r="O20" s="61"/>
      <c r="P20" s="61">
        <v>291.91982000000002</v>
      </c>
      <c r="Q20" s="61">
        <f>'[1]3кв'!T18+'[1]1 полуг'!S19</f>
        <v>0</v>
      </c>
      <c r="R20" s="59">
        <f t="shared" si="3"/>
        <v>7874.2427800000005</v>
      </c>
      <c r="S20" s="11"/>
      <c r="T20" s="11"/>
      <c r="U20" s="12"/>
      <c r="V20" s="12"/>
    </row>
    <row r="21" spans="1:22">
      <c r="A21" s="24" t="s">
        <v>38</v>
      </c>
      <c r="B21" s="15">
        <v>223</v>
      </c>
      <c r="C21" s="60">
        <v>39.221299999999999</v>
      </c>
      <c r="D21" s="60"/>
      <c r="E21" s="61">
        <f>'[1]3кв'!H19+'[1]1 полуг'!G20</f>
        <v>0</v>
      </c>
      <c r="F21" s="61">
        <f>'[1]3кв'!I19+'[1]1 полуг'!H20</f>
        <v>0</v>
      </c>
      <c r="G21" s="61">
        <f>'[1]3кв'!I19+'[1]1 полуг'!H20</f>
        <v>0</v>
      </c>
      <c r="H21" s="61">
        <f>'[1]3кв'!L19+'[1]1 полуг'!J20</f>
        <v>0</v>
      </c>
      <c r="I21" s="61">
        <f>'[1]3кв'!M19+'[1]1 полуг'!K20</f>
        <v>0</v>
      </c>
      <c r="J21" s="61">
        <v>1396.04702</v>
      </c>
      <c r="K21" s="61"/>
      <c r="L21" s="61"/>
      <c r="M21" s="59">
        <f t="shared" si="2"/>
        <v>1396.04702</v>
      </c>
      <c r="N21" s="61">
        <v>86.566779999999994</v>
      </c>
      <c r="O21" s="61"/>
      <c r="P21" s="61">
        <v>255.49</v>
      </c>
      <c r="Q21" s="61">
        <f>'[1]3кв'!T19+'[1]1 полуг'!S20</f>
        <v>0</v>
      </c>
      <c r="R21" s="59">
        <f t="shared" si="3"/>
        <v>1777.3250999999998</v>
      </c>
      <c r="S21" s="11"/>
      <c r="T21" s="11"/>
      <c r="U21" s="12"/>
      <c r="V21" s="12"/>
    </row>
    <row r="22" spans="1:22" ht="12" hidden="1" customHeight="1">
      <c r="A22" s="25" t="s">
        <v>39</v>
      </c>
      <c r="B22" s="15">
        <v>224</v>
      </c>
      <c r="C22" s="60"/>
      <c r="D22" s="60"/>
      <c r="E22" s="61">
        <v>0</v>
      </c>
      <c r="F22" s="61">
        <f>'[1]3кв'!I20+'[1]1 полуг'!H21</f>
        <v>0</v>
      </c>
      <c r="G22" s="61">
        <f>'[1]3кв'!I20+'[1]1 полуг'!H21</f>
        <v>0</v>
      </c>
      <c r="H22" s="61"/>
      <c r="I22" s="61">
        <f>'[1]3кв'!M20+'[1]1 полуг'!K21</f>
        <v>0</v>
      </c>
      <c r="J22" s="61"/>
      <c r="K22" s="61"/>
      <c r="L22" s="61"/>
      <c r="M22" s="60">
        <f t="shared" si="2"/>
        <v>0</v>
      </c>
      <c r="N22" s="61"/>
      <c r="O22" s="61"/>
      <c r="P22" s="61"/>
      <c r="Q22" s="61"/>
      <c r="R22" s="59">
        <f t="shared" si="3"/>
        <v>0</v>
      </c>
      <c r="S22" s="11"/>
      <c r="T22" s="11"/>
      <c r="U22" s="12"/>
      <c r="V22" s="12"/>
    </row>
    <row r="23" spans="1:22" s="19" customFormat="1" ht="13.5">
      <c r="A23" s="26" t="s">
        <v>40</v>
      </c>
      <c r="B23" s="10">
        <v>225</v>
      </c>
      <c r="C23" s="59">
        <f t="shared" ref="C23:Q23" si="8">SUM(C24:C39)</f>
        <v>484.55835000000002</v>
      </c>
      <c r="D23" s="59">
        <f t="shared" si="8"/>
        <v>201.61653999999999</v>
      </c>
      <c r="E23" s="59">
        <f t="shared" si="8"/>
        <v>0</v>
      </c>
      <c r="F23" s="59" t="e">
        <f t="shared" si="8"/>
        <v>#REF!</v>
      </c>
      <c r="G23" s="59" t="e">
        <f t="shared" si="8"/>
        <v>#REF!</v>
      </c>
      <c r="H23" s="59">
        <f t="shared" si="8"/>
        <v>7.2</v>
      </c>
      <c r="I23" s="59">
        <f t="shared" si="8"/>
        <v>0</v>
      </c>
      <c r="J23" s="59">
        <f t="shared" si="8"/>
        <v>602.65769999999998</v>
      </c>
      <c r="K23" s="59">
        <f t="shared" si="8"/>
        <v>0</v>
      </c>
      <c r="L23" s="59">
        <f t="shared" si="8"/>
        <v>0</v>
      </c>
      <c r="M23" s="59">
        <f t="shared" si="8"/>
        <v>602.65769999999998</v>
      </c>
      <c r="N23" s="59">
        <f>N25+N30</f>
        <v>244.69757999999999</v>
      </c>
      <c r="O23" s="59">
        <f t="shared" si="8"/>
        <v>135</v>
      </c>
      <c r="P23" s="59">
        <f t="shared" si="8"/>
        <v>0</v>
      </c>
      <c r="Q23" s="59">
        <f t="shared" si="8"/>
        <v>0</v>
      </c>
      <c r="R23" s="59">
        <f t="shared" si="3"/>
        <v>1675.73017</v>
      </c>
      <c r="S23" s="17"/>
      <c r="T23" s="17"/>
      <c r="U23" s="18"/>
      <c r="V23" s="18"/>
    </row>
    <row r="24" spans="1:22" ht="14.25" hidden="1" customHeight="1">
      <c r="A24" s="27" t="s">
        <v>41</v>
      </c>
      <c r="B24" s="15">
        <v>225</v>
      </c>
      <c r="C24" s="60"/>
      <c r="D24" s="60"/>
      <c r="E24" s="61">
        <f>'[1]3кв'!H22+'[1]1 полуг'!G23</f>
        <v>0</v>
      </c>
      <c r="F24" s="61" t="e">
        <f>'[1]3кв'!I22+'[1]1 полуг'!H23</f>
        <v>#REF!</v>
      </c>
      <c r="G24" s="61" t="e">
        <f>'[1]3кв'!I22+'[1]1 полуг'!H23</f>
        <v>#REF!</v>
      </c>
      <c r="H24" s="61"/>
      <c r="I24" s="61"/>
      <c r="J24" s="61"/>
      <c r="K24" s="61"/>
      <c r="L24" s="61"/>
      <c r="M24" s="59">
        <f t="shared" si="2"/>
        <v>0</v>
      </c>
      <c r="N24" s="61" t="e">
        <f>'[1]3кв'!R22+'[1]1 полуг'!P23</f>
        <v>#REF!</v>
      </c>
      <c r="O24" s="61"/>
      <c r="P24" s="61"/>
      <c r="Q24" s="61"/>
      <c r="R24" s="59" t="e">
        <f t="shared" si="3"/>
        <v>#REF!</v>
      </c>
      <c r="S24" s="11"/>
      <c r="T24" s="11"/>
      <c r="U24" s="12"/>
      <c r="V24" s="12"/>
    </row>
    <row r="25" spans="1:22" ht="15" customHeight="1">
      <c r="A25" s="27" t="s">
        <v>42</v>
      </c>
      <c r="B25" s="15">
        <v>225</v>
      </c>
      <c r="C25" s="60">
        <v>12.538349999999999</v>
      </c>
      <c r="D25" s="60">
        <v>191.11653999999999</v>
      </c>
      <c r="E25" s="61">
        <f>'[1]3кв'!H23+'[1]1 полуг'!G24</f>
        <v>0</v>
      </c>
      <c r="F25" s="61">
        <f>'[1]3кв'!I23+'[1]1 полуг'!H24</f>
        <v>0</v>
      </c>
      <c r="G25" s="61">
        <f>'[1]3кв'!I23+'[1]1 полуг'!H24</f>
        <v>0</v>
      </c>
      <c r="H25" s="61"/>
      <c r="I25" s="61">
        <f>'[1]3кв'!M23+'[1]1 полуг'!K24</f>
        <v>0</v>
      </c>
      <c r="J25" s="61">
        <v>497.40429999999998</v>
      </c>
      <c r="K25" s="61"/>
      <c r="L25" s="61"/>
      <c r="M25" s="59">
        <f t="shared" si="2"/>
        <v>497.40429999999998</v>
      </c>
      <c r="N25" s="61">
        <v>11.138579999999999</v>
      </c>
      <c r="O25" s="61"/>
      <c r="P25" s="61">
        <f>'[1]3кв'!S23+'[1]1 полуг'!R24</f>
        <v>0</v>
      </c>
      <c r="Q25" s="61">
        <f>'[1]3кв'!T23+'[1]1 полуг'!S24</f>
        <v>0</v>
      </c>
      <c r="R25" s="59">
        <f t="shared" si="3"/>
        <v>712.19776999999999</v>
      </c>
      <c r="S25" s="11"/>
      <c r="T25" s="11"/>
      <c r="U25" s="12"/>
      <c r="V25" s="12"/>
    </row>
    <row r="26" spans="1:22" ht="12.75" hidden="1" customHeight="1">
      <c r="A26" s="27" t="s">
        <v>43</v>
      </c>
      <c r="B26" s="15">
        <v>225</v>
      </c>
      <c r="C26" s="60"/>
      <c r="D26" s="60"/>
      <c r="E26" s="61">
        <f>'[1]3кв'!H24</f>
        <v>0</v>
      </c>
      <c r="F26" s="61">
        <f>'[1]3кв'!I24</f>
        <v>0</v>
      </c>
      <c r="G26" s="61">
        <f>'[1]3кв'!I24</f>
        <v>0</v>
      </c>
      <c r="H26" s="61"/>
      <c r="I26" s="61">
        <f>'[1]3кв'!L24</f>
        <v>0</v>
      </c>
      <c r="J26" s="61"/>
      <c r="K26" s="61"/>
      <c r="L26" s="61"/>
      <c r="M26" s="59">
        <f t="shared" si="2"/>
        <v>0</v>
      </c>
      <c r="N26" s="61"/>
      <c r="O26" s="61">
        <f>'[1]3кв'!R24</f>
        <v>0</v>
      </c>
      <c r="P26" s="61">
        <f>'[1]3кв'!S24</f>
        <v>0</v>
      </c>
      <c r="Q26" s="61">
        <f>'[1]3кв'!T24</f>
        <v>0</v>
      </c>
      <c r="R26" s="59">
        <f t="shared" si="3"/>
        <v>0</v>
      </c>
      <c r="S26" s="11"/>
      <c r="T26" s="11"/>
      <c r="U26" s="12"/>
      <c r="V26" s="12"/>
    </row>
    <row r="27" spans="1:22">
      <c r="A27" s="27" t="s">
        <v>44</v>
      </c>
      <c r="B27" s="15">
        <v>225</v>
      </c>
      <c r="C27" s="60">
        <v>67.52</v>
      </c>
      <c r="D27" s="60"/>
      <c r="E27" s="61">
        <f>'[1]1 полуг'!G26</f>
        <v>0</v>
      </c>
      <c r="F27" s="61">
        <f>'[1]1 полуг'!H26</f>
        <v>0</v>
      </c>
      <c r="G27" s="61">
        <f>'[1]1 полуг'!H26</f>
        <v>0</v>
      </c>
      <c r="H27" s="61"/>
      <c r="I27" s="61">
        <f>'[1]1 полуг'!J26</f>
        <v>0</v>
      </c>
      <c r="J27" s="61"/>
      <c r="K27" s="61"/>
      <c r="L27" s="61"/>
      <c r="M27" s="59">
        <f t="shared" si="2"/>
        <v>0</v>
      </c>
      <c r="N27" s="61"/>
      <c r="O27" s="61">
        <f>'[1]1 полуг'!P26</f>
        <v>0</v>
      </c>
      <c r="P27" s="61"/>
      <c r="Q27" s="61"/>
      <c r="R27" s="59">
        <f t="shared" si="3"/>
        <v>67.52</v>
      </c>
      <c r="S27" s="11"/>
      <c r="T27" s="11"/>
      <c r="U27" s="12"/>
      <c r="V27" s="12"/>
    </row>
    <row r="28" spans="1:22" ht="15" hidden="1" customHeight="1">
      <c r="A28" s="27" t="s">
        <v>45</v>
      </c>
      <c r="B28" s="15">
        <v>225</v>
      </c>
      <c r="C28" s="62"/>
      <c r="D28" s="60"/>
      <c r="E28" s="61">
        <f>'[1]1 полуг'!G27</f>
        <v>0</v>
      </c>
      <c r="F28" s="61">
        <f>'[1]1 полуг'!H27</f>
        <v>0</v>
      </c>
      <c r="G28" s="61">
        <f>'[1]1 полуг'!H27</f>
        <v>0</v>
      </c>
      <c r="H28" s="61"/>
      <c r="I28" s="61"/>
      <c r="J28" s="61"/>
      <c r="K28" s="61"/>
      <c r="L28" s="61"/>
      <c r="M28" s="59">
        <f t="shared" si="2"/>
        <v>0</v>
      </c>
      <c r="N28" s="61"/>
      <c r="O28" s="61">
        <f>'[1]1 полуг'!P27</f>
        <v>0</v>
      </c>
      <c r="P28" s="61">
        <f>'[1]1 полуг'!Q27</f>
        <v>0</v>
      </c>
      <c r="Q28" s="61"/>
      <c r="R28" s="59">
        <f t="shared" si="3"/>
        <v>0</v>
      </c>
      <c r="S28" s="11"/>
      <c r="T28" s="11"/>
      <c r="U28" s="12"/>
      <c r="V28" s="12"/>
    </row>
    <row r="29" spans="1:22" ht="12.75" hidden="1" customHeight="1">
      <c r="A29" s="27" t="s">
        <v>46</v>
      </c>
      <c r="B29" s="15">
        <v>225</v>
      </c>
      <c r="C29" s="60"/>
      <c r="D29" s="60"/>
      <c r="E29" s="61">
        <f>'[1]1 полуг'!G28</f>
        <v>0</v>
      </c>
      <c r="F29" s="61">
        <v>0</v>
      </c>
      <c r="G29" s="61">
        <f>'[1]1 полуг'!H28</f>
        <v>0</v>
      </c>
      <c r="H29" s="61"/>
      <c r="I29" s="61">
        <f>'[1]1 полуг'!K28</f>
        <v>0</v>
      </c>
      <c r="J29" s="61"/>
      <c r="K29" s="61">
        <v>0</v>
      </c>
      <c r="L29" s="61"/>
      <c r="M29" s="59">
        <f t="shared" si="2"/>
        <v>0</v>
      </c>
      <c r="N29" s="61"/>
      <c r="O29" s="61">
        <f>'[1]1 полуг'!P28</f>
        <v>0</v>
      </c>
      <c r="P29" s="61">
        <f>'[1]1 полуг'!Q28</f>
        <v>0</v>
      </c>
      <c r="Q29" s="61"/>
      <c r="R29" s="59">
        <f t="shared" si="3"/>
        <v>0</v>
      </c>
      <c r="S29" s="11"/>
      <c r="T29" s="11"/>
      <c r="U29" s="12"/>
      <c r="V29" s="12"/>
    </row>
    <row r="30" spans="1:22" ht="15" customHeight="1">
      <c r="A30" s="27" t="s">
        <v>47</v>
      </c>
      <c r="B30" s="15">
        <v>225</v>
      </c>
      <c r="C30" s="60">
        <v>400</v>
      </c>
      <c r="D30" s="60"/>
      <c r="E30" s="61">
        <f>'[1]3кв'!H26+'[1]1 полуг'!G30</f>
        <v>0</v>
      </c>
      <c r="F30" s="61">
        <f>'[1]3кв'!J26</f>
        <v>0</v>
      </c>
      <c r="G30" s="61">
        <f>'[1]3кв'!I26+'[1]1 полуг'!H30</f>
        <v>0</v>
      </c>
      <c r="H30" s="61"/>
      <c r="I30" s="61"/>
      <c r="J30" s="61"/>
      <c r="K30" s="61"/>
      <c r="L30" s="61"/>
      <c r="M30" s="59">
        <f t="shared" si="2"/>
        <v>0</v>
      </c>
      <c r="N30" s="61">
        <v>233.559</v>
      </c>
      <c r="O30" s="61"/>
      <c r="P30" s="61">
        <f>'[1]3кв'!S26+'[1]1 полуг'!R30</f>
        <v>0</v>
      </c>
      <c r="Q30" s="61"/>
      <c r="R30" s="59">
        <f t="shared" si="3"/>
        <v>633.55899999999997</v>
      </c>
      <c r="S30" s="11"/>
      <c r="T30" s="11"/>
      <c r="U30" s="12"/>
      <c r="V30" s="12"/>
    </row>
    <row r="31" spans="1:22" ht="15" customHeight="1">
      <c r="A31" s="27" t="s">
        <v>48</v>
      </c>
      <c r="B31" s="15">
        <v>225</v>
      </c>
      <c r="C31" s="60"/>
      <c r="D31" s="60"/>
      <c r="E31" s="61"/>
      <c r="F31" s="61"/>
      <c r="G31" s="61"/>
      <c r="H31" s="61"/>
      <c r="I31" s="61"/>
      <c r="J31" s="61">
        <v>55.503399999999999</v>
      </c>
      <c r="K31" s="61"/>
      <c r="L31" s="61"/>
      <c r="M31" s="59">
        <f t="shared" si="2"/>
        <v>55.503399999999999</v>
      </c>
      <c r="N31" s="61"/>
      <c r="O31" s="61">
        <v>100</v>
      </c>
      <c r="P31" s="61"/>
      <c r="Q31" s="61"/>
      <c r="R31" s="59">
        <f t="shared" si="3"/>
        <v>155.5034</v>
      </c>
      <c r="S31" s="11"/>
      <c r="T31" s="11"/>
      <c r="U31" s="12"/>
      <c r="V31" s="12"/>
    </row>
    <row r="32" spans="1:22" ht="15" customHeight="1">
      <c r="A32" s="27" t="s">
        <v>49</v>
      </c>
      <c r="B32" s="15">
        <v>225</v>
      </c>
      <c r="C32" s="60"/>
      <c r="D32" s="60">
        <v>10.5</v>
      </c>
      <c r="E32" s="61">
        <f>'[1]1 полуг'!G31</f>
        <v>0</v>
      </c>
      <c r="F32" s="61">
        <f>'[1]1 полуг'!H31</f>
        <v>0</v>
      </c>
      <c r="G32" s="61">
        <f>'[1]1 полуг'!H31</f>
        <v>0</v>
      </c>
      <c r="H32" s="61"/>
      <c r="I32" s="61">
        <f>'[1]1 полуг'!K31</f>
        <v>0</v>
      </c>
      <c r="J32" s="61">
        <v>4</v>
      </c>
      <c r="K32" s="61"/>
      <c r="L32" s="61"/>
      <c r="M32" s="59">
        <f t="shared" si="2"/>
        <v>4</v>
      </c>
      <c r="N32" s="61"/>
      <c r="O32" s="61"/>
      <c r="P32" s="61">
        <f>'[1]1 полуг'!R31</f>
        <v>0</v>
      </c>
      <c r="Q32" s="61"/>
      <c r="R32" s="59">
        <f t="shared" si="3"/>
        <v>14.5</v>
      </c>
      <c r="S32" s="11"/>
      <c r="T32" s="11"/>
      <c r="U32" s="12"/>
      <c r="V32" s="12"/>
    </row>
    <row r="33" spans="1:22" ht="15" hidden="1" customHeight="1">
      <c r="A33" s="27" t="s">
        <v>50</v>
      </c>
      <c r="B33" s="15">
        <v>225</v>
      </c>
      <c r="C33" s="60"/>
      <c r="D33" s="60"/>
      <c r="E33" s="61">
        <f>'[1]1 полуг'!G32</f>
        <v>0</v>
      </c>
      <c r="F33" s="61">
        <f>'[1]1 полуг'!H32</f>
        <v>0</v>
      </c>
      <c r="G33" s="61">
        <f>'[1]1 полуг'!H32</f>
        <v>0</v>
      </c>
      <c r="H33" s="61"/>
      <c r="I33" s="61">
        <f>'[1]1 полуг'!K32</f>
        <v>0</v>
      </c>
      <c r="J33" s="61"/>
      <c r="K33" s="61"/>
      <c r="L33" s="61"/>
      <c r="M33" s="59">
        <f t="shared" si="2"/>
        <v>0</v>
      </c>
      <c r="N33" s="61"/>
      <c r="O33" s="61"/>
      <c r="P33" s="61">
        <f>'[1]1 полуг'!R32</f>
        <v>0</v>
      </c>
      <c r="Q33" s="61"/>
      <c r="R33" s="59">
        <f t="shared" si="3"/>
        <v>0</v>
      </c>
      <c r="S33" s="11"/>
      <c r="T33" s="11"/>
      <c r="U33" s="12"/>
      <c r="V33" s="12"/>
    </row>
    <row r="34" spans="1:22" ht="15" hidden="1" customHeight="1">
      <c r="A34" s="27" t="s">
        <v>51</v>
      </c>
      <c r="B34" s="15">
        <v>225</v>
      </c>
      <c r="C34" s="60"/>
      <c r="D34" s="60"/>
      <c r="E34" s="61">
        <f>'[1]1 полуг'!G34</f>
        <v>0</v>
      </c>
      <c r="F34" s="61">
        <f>'[1]1 полуг'!H34</f>
        <v>0</v>
      </c>
      <c r="G34" s="61">
        <f>'[1]1 полуг'!H34</f>
        <v>0</v>
      </c>
      <c r="H34" s="61"/>
      <c r="I34" s="61">
        <f>'[1]1 полуг'!K34</f>
        <v>0</v>
      </c>
      <c r="J34" s="61"/>
      <c r="K34" s="61"/>
      <c r="L34" s="61"/>
      <c r="M34" s="59">
        <f t="shared" si="2"/>
        <v>0</v>
      </c>
      <c r="N34" s="61"/>
      <c r="O34" s="61"/>
      <c r="P34" s="61">
        <f>'[1]1 полуг'!R34</f>
        <v>0</v>
      </c>
      <c r="Q34" s="61"/>
      <c r="R34" s="59">
        <f t="shared" si="3"/>
        <v>0</v>
      </c>
      <c r="S34" s="11"/>
      <c r="T34" s="11"/>
      <c r="U34" s="12"/>
      <c r="V34" s="12"/>
    </row>
    <row r="35" spans="1:22" ht="15" hidden="1" customHeight="1">
      <c r="A35" s="27" t="s">
        <v>52</v>
      </c>
      <c r="B35" s="15">
        <v>225</v>
      </c>
      <c r="C35" s="60"/>
      <c r="D35" s="60"/>
      <c r="E35" s="61">
        <f>'[1]3кв'!H27+'[1]1 полуг'!G25</f>
        <v>0</v>
      </c>
      <c r="F35" s="61">
        <f>'[1]3кв'!I27+'[1]1 полуг'!H25</f>
        <v>0</v>
      </c>
      <c r="G35" s="61">
        <f>'[1]3кв'!I27+'[1]1 полуг'!H25</f>
        <v>0</v>
      </c>
      <c r="H35" s="61"/>
      <c r="I35" s="61">
        <f>'[1]3кв'!M27+'[1]1 полуг'!K25</f>
        <v>0</v>
      </c>
      <c r="J35" s="61"/>
      <c r="K35" s="61"/>
      <c r="L35" s="61"/>
      <c r="M35" s="59">
        <f t="shared" si="2"/>
        <v>0</v>
      </c>
      <c r="N35" s="61"/>
      <c r="O35" s="61"/>
      <c r="P35" s="61">
        <f>'[1]3кв'!S27+'[1]1 полуг'!R25</f>
        <v>0</v>
      </c>
      <c r="Q35" s="61"/>
      <c r="R35" s="59">
        <f t="shared" si="3"/>
        <v>0</v>
      </c>
      <c r="S35" s="11"/>
      <c r="T35" s="11"/>
      <c r="U35" s="12"/>
      <c r="V35" s="12"/>
    </row>
    <row r="36" spans="1:22" ht="14.25" hidden="1" customHeight="1">
      <c r="A36" s="27" t="s">
        <v>53</v>
      </c>
      <c r="B36" s="15">
        <v>225</v>
      </c>
      <c r="C36" s="60"/>
      <c r="D36" s="60"/>
      <c r="E36" s="61">
        <f>'[1]1 полуг'!G33</f>
        <v>0</v>
      </c>
      <c r="F36" s="61"/>
      <c r="G36" s="61"/>
      <c r="H36" s="61"/>
      <c r="I36" s="61">
        <f>'[1]1 полуг'!K33</f>
        <v>0</v>
      </c>
      <c r="J36" s="61"/>
      <c r="K36" s="61">
        <f>'[1]1 полуг'!M33</f>
        <v>0</v>
      </c>
      <c r="L36" s="61"/>
      <c r="M36" s="59">
        <f t="shared" si="2"/>
        <v>0</v>
      </c>
      <c r="N36" s="61"/>
      <c r="O36" s="61"/>
      <c r="P36" s="61"/>
      <c r="Q36" s="61"/>
      <c r="R36" s="59">
        <f t="shared" si="3"/>
        <v>0</v>
      </c>
      <c r="S36" s="11"/>
      <c r="T36" s="11"/>
      <c r="U36" s="12"/>
      <c r="V36" s="12"/>
    </row>
    <row r="37" spans="1:22" ht="15" hidden="1" customHeight="1">
      <c r="A37" s="28" t="s">
        <v>54</v>
      </c>
      <c r="B37" s="15">
        <v>225</v>
      </c>
      <c r="C37" s="60"/>
      <c r="D37" s="60"/>
      <c r="E37" s="61">
        <f>'[1]3кв'!H25</f>
        <v>0</v>
      </c>
      <c r="F37" s="61">
        <f>'[1]3кв'!I25</f>
        <v>0</v>
      </c>
      <c r="G37" s="61">
        <f>'[1]3кв'!I25</f>
        <v>0</v>
      </c>
      <c r="H37" s="61"/>
      <c r="I37" s="61">
        <f>'[1]3кв'!M25</f>
        <v>0</v>
      </c>
      <c r="J37" s="61"/>
      <c r="K37" s="61"/>
      <c r="L37" s="61"/>
      <c r="M37" s="59">
        <f t="shared" si="2"/>
        <v>0</v>
      </c>
      <c r="N37" s="61"/>
      <c r="O37" s="61"/>
      <c r="P37" s="61">
        <f>'[1]3кв'!S25</f>
        <v>0</v>
      </c>
      <c r="Q37" s="61"/>
      <c r="R37" s="59">
        <f t="shared" si="3"/>
        <v>0</v>
      </c>
      <c r="S37" s="11"/>
      <c r="T37" s="11"/>
      <c r="U37" s="12"/>
      <c r="V37" s="12"/>
    </row>
    <row r="38" spans="1:22" ht="15" customHeight="1">
      <c r="A38" s="28" t="s">
        <v>55</v>
      </c>
      <c r="B38" s="15">
        <v>225</v>
      </c>
      <c r="C38" s="60">
        <v>4.5</v>
      </c>
      <c r="D38" s="60"/>
      <c r="E38" s="61">
        <f>'[1]3кв'!H29+'[1]1 полуг'!G35</f>
        <v>0</v>
      </c>
      <c r="F38" s="61">
        <v>0</v>
      </c>
      <c r="G38" s="61">
        <f>'[1]3кв'!I29+'[1]1 полуг'!H35</f>
        <v>0</v>
      </c>
      <c r="H38" s="61">
        <v>7.2</v>
      </c>
      <c r="I38" s="61">
        <f>'[1]3кв'!M29+'[1]1 полуг'!K35</f>
        <v>0</v>
      </c>
      <c r="J38" s="61">
        <v>13.75</v>
      </c>
      <c r="K38" s="61">
        <f>'[1]1 полуг'!M35</f>
        <v>0</v>
      </c>
      <c r="L38" s="61"/>
      <c r="M38" s="59">
        <f t="shared" si="2"/>
        <v>13.75</v>
      </c>
      <c r="N38" s="61"/>
      <c r="O38" s="61"/>
      <c r="P38" s="61">
        <f>'[1]3кв'!S29+'[1]1 полуг'!R35</f>
        <v>0</v>
      </c>
      <c r="Q38" s="61"/>
      <c r="R38" s="59">
        <f t="shared" si="3"/>
        <v>25.45</v>
      </c>
      <c r="S38" s="11"/>
      <c r="T38" s="11"/>
      <c r="U38" s="12"/>
      <c r="V38" s="12"/>
    </row>
    <row r="39" spans="1:22" ht="15" customHeight="1">
      <c r="A39" s="28" t="s">
        <v>56</v>
      </c>
      <c r="B39" s="15">
        <v>225</v>
      </c>
      <c r="C39" s="60"/>
      <c r="D39" s="60"/>
      <c r="E39" s="61"/>
      <c r="F39" s="61"/>
      <c r="G39" s="61"/>
      <c r="H39" s="61"/>
      <c r="I39" s="61"/>
      <c r="J39" s="61">
        <v>32</v>
      </c>
      <c r="K39" s="61"/>
      <c r="L39" s="61"/>
      <c r="M39" s="59">
        <f t="shared" si="2"/>
        <v>32</v>
      </c>
      <c r="N39" s="61"/>
      <c r="O39" s="61">
        <v>35</v>
      </c>
      <c r="P39" s="61"/>
      <c r="Q39" s="61"/>
      <c r="R39" s="59">
        <f t="shared" si="3"/>
        <v>67</v>
      </c>
      <c r="S39" s="11"/>
      <c r="T39" s="11"/>
      <c r="U39" s="12"/>
      <c r="V39" s="12"/>
    </row>
    <row r="40" spans="1:22" s="19" customFormat="1" ht="15" customHeight="1">
      <c r="A40" s="23" t="s">
        <v>57</v>
      </c>
      <c r="B40" s="10">
        <v>226</v>
      </c>
      <c r="C40" s="59">
        <f t="shared" ref="C40:Q40" si="9">SUM(C41:C83)</f>
        <v>835.03512999999998</v>
      </c>
      <c r="D40" s="59">
        <f t="shared" si="9"/>
        <v>283.53323</v>
      </c>
      <c r="E40" s="59">
        <f t="shared" si="9"/>
        <v>321.23599999999999</v>
      </c>
      <c r="F40" s="59" t="e">
        <f t="shared" si="9"/>
        <v>#REF!</v>
      </c>
      <c r="G40" s="59" t="e">
        <f t="shared" si="9"/>
        <v>#REF!</v>
      </c>
      <c r="H40" s="59">
        <f t="shared" si="9"/>
        <v>45.299000000000007</v>
      </c>
      <c r="I40" s="59">
        <f t="shared" si="9"/>
        <v>607.09335999999996</v>
      </c>
      <c r="J40" s="59">
        <f>SUM(J41:J83)</f>
        <v>2112.6936799999999</v>
      </c>
      <c r="K40" s="59" t="e">
        <f t="shared" si="9"/>
        <v>#REF!</v>
      </c>
      <c r="L40" s="59">
        <f t="shared" si="9"/>
        <v>63.75714</v>
      </c>
      <c r="M40" s="59">
        <f>J40+L40</f>
        <v>2176.45082</v>
      </c>
      <c r="N40" s="59">
        <f t="shared" si="9"/>
        <v>278.39600000000002</v>
      </c>
      <c r="O40" s="59">
        <f t="shared" si="9"/>
        <v>643.53700000000003</v>
      </c>
      <c r="P40" s="59">
        <f t="shared" si="9"/>
        <v>0</v>
      </c>
      <c r="Q40" s="59">
        <f t="shared" si="9"/>
        <v>216.38576999999998</v>
      </c>
      <c r="R40" s="59">
        <f t="shared" si="3"/>
        <v>5406.9663099999998</v>
      </c>
      <c r="S40" s="18"/>
      <c r="T40" s="17"/>
      <c r="U40" s="18"/>
      <c r="V40" s="18"/>
    </row>
    <row r="41" spans="1:22" ht="15" hidden="1" customHeight="1">
      <c r="A41" s="22" t="s">
        <v>58</v>
      </c>
      <c r="B41" s="15">
        <v>226</v>
      </c>
      <c r="C41" s="60"/>
      <c r="D41" s="60"/>
      <c r="E41" s="61"/>
      <c r="F41" s="61">
        <f>'[1]3кв'!I31+'[1]1 полуг'!H37</f>
        <v>0</v>
      </c>
      <c r="G41" s="61">
        <f>'[1]3кв'!I31+'[1]1 полуг'!H37</f>
        <v>0</v>
      </c>
      <c r="H41" s="61">
        <f>'[1]3кв'!L31+'[1]1 полуг'!J37</f>
        <v>0</v>
      </c>
      <c r="I41" s="61">
        <f>'[1]3кв'!M31+'[1]1 полуг'!K37</f>
        <v>0</v>
      </c>
      <c r="J41" s="61"/>
      <c r="K41" s="61"/>
      <c r="L41" s="61"/>
      <c r="M41" s="59">
        <f t="shared" si="2"/>
        <v>0</v>
      </c>
      <c r="N41" s="61"/>
      <c r="O41" s="61"/>
      <c r="P41" s="61">
        <f>'[1]3кв'!S31+'[1]1 полуг'!R37</f>
        <v>0</v>
      </c>
      <c r="Q41" s="61"/>
      <c r="R41" s="59">
        <f t="shared" si="3"/>
        <v>0</v>
      </c>
      <c r="T41" s="11"/>
      <c r="U41" s="12"/>
      <c r="V41" s="12"/>
    </row>
    <row r="42" spans="1:22" ht="15" customHeight="1">
      <c r="A42" s="22" t="s">
        <v>59</v>
      </c>
      <c r="B42" s="15">
        <v>226</v>
      </c>
      <c r="C42" s="60">
        <v>30.327999999999999</v>
      </c>
      <c r="D42" s="60"/>
      <c r="E42" s="61"/>
      <c r="F42" s="61"/>
      <c r="G42" s="61"/>
      <c r="H42" s="61"/>
      <c r="I42" s="61"/>
      <c r="J42" s="61"/>
      <c r="K42" s="61"/>
      <c r="L42" s="61"/>
      <c r="M42" s="59">
        <f t="shared" si="2"/>
        <v>0</v>
      </c>
      <c r="N42" s="61"/>
      <c r="O42" s="61"/>
      <c r="P42" s="61"/>
      <c r="Q42" s="61"/>
      <c r="R42" s="59">
        <f t="shared" si="3"/>
        <v>30.327999999999999</v>
      </c>
      <c r="T42" s="11"/>
      <c r="U42" s="12"/>
      <c r="V42" s="12"/>
    </row>
    <row r="43" spans="1:22" ht="15" customHeight="1">
      <c r="A43" s="22" t="s">
        <v>60</v>
      </c>
      <c r="B43" s="15">
        <v>226</v>
      </c>
      <c r="C43" s="60">
        <v>16.2</v>
      </c>
      <c r="D43" s="60"/>
      <c r="E43" s="61"/>
      <c r="F43" s="61"/>
      <c r="G43" s="61"/>
      <c r="H43" s="61"/>
      <c r="I43" s="61"/>
      <c r="J43" s="61"/>
      <c r="K43" s="61"/>
      <c r="L43" s="61"/>
      <c r="M43" s="59">
        <f t="shared" si="2"/>
        <v>0</v>
      </c>
      <c r="N43" s="61"/>
      <c r="O43" s="61"/>
      <c r="P43" s="61"/>
      <c r="Q43" s="61"/>
      <c r="R43" s="59">
        <f t="shared" si="3"/>
        <v>16.2</v>
      </c>
      <c r="T43" s="11"/>
      <c r="U43" s="12"/>
      <c r="V43" s="12"/>
    </row>
    <row r="44" spans="1:22">
      <c r="A44" s="22" t="s">
        <v>61</v>
      </c>
      <c r="B44" s="15">
        <v>226</v>
      </c>
      <c r="C44" s="60"/>
      <c r="D44" s="60"/>
      <c r="E44" s="61"/>
      <c r="F44" s="61">
        <f>'[1]1 полуг'!H38</f>
        <v>0</v>
      </c>
      <c r="G44" s="61">
        <f>'[1]1 полуг'!H38</f>
        <v>0</v>
      </c>
      <c r="H44" s="61"/>
      <c r="I44" s="61">
        <v>199.21899999999999</v>
      </c>
      <c r="J44" s="61">
        <v>1375.528</v>
      </c>
      <c r="K44" s="61"/>
      <c r="L44" s="61"/>
      <c r="M44" s="59">
        <f t="shared" si="2"/>
        <v>1375.528</v>
      </c>
      <c r="N44" s="61"/>
      <c r="O44" s="61">
        <v>643.53700000000003</v>
      </c>
      <c r="P44" s="61">
        <f>'[1]1 полуг'!R38</f>
        <v>0</v>
      </c>
      <c r="Q44" s="61">
        <v>34.570999999999998</v>
      </c>
      <c r="R44" s="59">
        <f t="shared" si="3"/>
        <v>2252.855</v>
      </c>
      <c r="T44" s="11"/>
      <c r="U44" s="12"/>
      <c r="V44" s="12"/>
    </row>
    <row r="45" spans="1:22" ht="12.75" hidden="1" customHeight="1">
      <c r="A45" s="22" t="s">
        <v>62</v>
      </c>
      <c r="B45" s="15">
        <v>226</v>
      </c>
      <c r="C45" s="60"/>
      <c r="D45" s="60"/>
      <c r="E45" s="61"/>
      <c r="F45" s="61"/>
      <c r="G45" s="61"/>
      <c r="H45" s="61"/>
      <c r="I45" s="61"/>
      <c r="J45" s="61"/>
      <c r="K45" s="61" t="e">
        <f>'[1]1 полуг'!M41+'[1]3кв'!O35</f>
        <v>#REF!</v>
      </c>
      <c r="L45" s="61"/>
      <c r="M45" s="59" t="e">
        <f t="shared" si="2"/>
        <v>#REF!</v>
      </c>
      <c r="N45" s="61"/>
      <c r="O45" s="61">
        <f>'[1]3кв'!K35</f>
        <v>0</v>
      </c>
      <c r="P45" s="61"/>
      <c r="Q45" s="61"/>
      <c r="R45" s="59" t="e">
        <f t="shared" si="3"/>
        <v>#REF!</v>
      </c>
      <c r="T45" s="11"/>
      <c r="U45" s="12"/>
      <c r="V45" s="12"/>
    </row>
    <row r="46" spans="1:22" ht="15" customHeight="1">
      <c r="A46" s="22" t="s">
        <v>63</v>
      </c>
      <c r="B46" s="15">
        <v>226</v>
      </c>
      <c r="C46" s="60">
        <v>2.2080000000000002</v>
      </c>
      <c r="D46" s="60"/>
      <c r="E46" s="61"/>
      <c r="F46" s="61">
        <f>'[1]3кв'!I33+'[1]1 полуг'!H40</f>
        <v>0</v>
      </c>
      <c r="G46" s="61">
        <f>'[1]3кв'!I33+'[1]1 полуг'!H40</f>
        <v>0</v>
      </c>
      <c r="H46" s="61"/>
      <c r="I46" s="61"/>
      <c r="J46" s="61"/>
      <c r="K46" s="61"/>
      <c r="L46" s="61"/>
      <c r="M46" s="59">
        <f t="shared" si="2"/>
        <v>0</v>
      </c>
      <c r="N46" s="61"/>
      <c r="O46" s="61"/>
      <c r="P46" s="61">
        <f>'[1]3кв'!S33+'[1]1 полуг'!R40</f>
        <v>0</v>
      </c>
      <c r="Q46" s="61"/>
      <c r="R46" s="59">
        <f t="shared" si="3"/>
        <v>2.2080000000000002</v>
      </c>
      <c r="T46" s="11"/>
      <c r="U46" s="12"/>
      <c r="V46" s="12"/>
    </row>
    <row r="47" spans="1:22" ht="15.75" hidden="1" customHeight="1">
      <c r="A47" s="22" t="s">
        <v>64</v>
      </c>
      <c r="B47" s="15">
        <v>226</v>
      </c>
      <c r="C47" s="60"/>
      <c r="D47" s="60"/>
      <c r="E47" s="61"/>
      <c r="F47" s="61">
        <f>'[1]3кв'!I34+'[1]1 полуг'!H41</f>
        <v>0</v>
      </c>
      <c r="G47" s="61">
        <f>'[1]3кв'!I34+'[1]1 полуг'!H41</f>
        <v>0</v>
      </c>
      <c r="H47" s="61"/>
      <c r="I47" s="61"/>
      <c r="J47" s="61"/>
      <c r="K47" s="61"/>
      <c r="L47" s="61"/>
      <c r="M47" s="59">
        <f t="shared" si="2"/>
        <v>0</v>
      </c>
      <c r="N47" s="61"/>
      <c r="O47" s="61"/>
      <c r="P47" s="61">
        <f>'[1]3кв'!S34+'[1]1 полуг'!R41</f>
        <v>0</v>
      </c>
      <c r="Q47" s="61"/>
      <c r="R47" s="59">
        <f t="shared" si="3"/>
        <v>0</v>
      </c>
      <c r="T47" s="11"/>
      <c r="U47" s="12"/>
      <c r="V47" s="12"/>
    </row>
    <row r="48" spans="1:22" ht="12.75" hidden="1" customHeight="1">
      <c r="A48" s="22" t="s">
        <v>61</v>
      </c>
      <c r="B48" s="15">
        <v>226</v>
      </c>
      <c r="C48" s="60"/>
      <c r="D48" s="60"/>
      <c r="E48" s="61"/>
      <c r="F48" s="61">
        <f>'[1]3кв'!I35</f>
        <v>0</v>
      </c>
      <c r="G48" s="61">
        <f>'[1]3кв'!I35</f>
        <v>0</v>
      </c>
      <c r="H48" s="61"/>
      <c r="I48" s="61"/>
      <c r="J48" s="61"/>
      <c r="K48" s="61"/>
      <c r="L48" s="61"/>
      <c r="M48" s="59">
        <f t="shared" si="2"/>
        <v>0</v>
      </c>
      <c r="N48" s="61"/>
      <c r="O48" s="61"/>
      <c r="P48" s="61">
        <f>'[1]3кв'!S35</f>
        <v>0</v>
      </c>
      <c r="Q48" s="61"/>
      <c r="R48" s="59">
        <f t="shared" si="3"/>
        <v>0</v>
      </c>
      <c r="T48" s="11"/>
      <c r="U48" s="12"/>
      <c r="V48" s="12"/>
    </row>
    <row r="49" spans="1:22" hidden="1">
      <c r="A49" s="22" t="s">
        <v>65</v>
      </c>
      <c r="B49" s="15">
        <v>226</v>
      </c>
      <c r="C49" s="60"/>
      <c r="D49" s="60"/>
      <c r="E49" s="61"/>
      <c r="F49" s="61">
        <f>'[1]1 полуг'!H44+'[1]3кв'!I38</f>
        <v>0</v>
      </c>
      <c r="G49" s="61">
        <f>'[1]1 полуг'!H44+'[1]3кв'!I38</f>
        <v>0</v>
      </c>
      <c r="H49" s="61"/>
      <c r="I49" s="61"/>
      <c r="J49" s="61"/>
      <c r="K49" s="61"/>
      <c r="L49" s="61"/>
      <c r="M49" s="59">
        <f t="shared" si="2"/>
        <v>0</v>
      </c>
      <c r="N49" s="61"/>
      <c r="O49" s="61"/>
      <c r="P49" s="61">
        <f>'[1]1 полуг'!R44+'[1]3кв'!S38</f>
        <v>0</v>
      </c>
      <c r="Q49" s="61"/>
      <c r="R49" s="59">
        <f t="shared" si="3"/>
        <v>0</v>
      </c>
      <c r="T49" s="11"/>
      <c r="U49" s="12"/>
      <c r="V49" s="12"/>
    </row>
    <row r="50" spans="1:22" ht="12.75" customHeight="1">
      <c r="A50" s="22" t="s">
        <v>66</v>
      </c>
      <c r="B50" s="15">
        <v>226</v>
      </c>
      <c r="C50" s="60">
        <v>141.68544</v>
      </c>
      <c r="D50" s="60"/>
      <c r="E50" s="61"/>
      <c r="F50" s="61">
        <f>'[1]1 полуг'!H48</f>
        <v>0</v>
      </c>
      <c r="G50" s="61">
        <f>'[1]1 полуг'!H48</f>
        <v>0</v>
      </c>
      <c r="H50" s="61"/>
      <c r="I50" s="61"/>
      <c r="J50" s="61">
        <v>354.55948999999998</v>
      </c>
      <c r="K50" s="61"/>
      <c r="L50" s="61">
        <v>29.457139999999999</v>
      </c>
      <c r="M50" s="59">
        <f t="shared" si="2"/>
        <v>384.01662999999996</v>
      </c>
      <c r="N50" s="61"/>
      <c r="O50" s="61"/>
      <c r="P50" s="61">
        <f>'[1]1 полуг'!R48+'[1]3кв'!S36</f>
        <v>0</v>
      </c>
      <c r="Q50" s="61">
        <v>154.59676999999999</v>
      </c>
      <c r="R50" s="59">
        <f t="shared" si="3"/>
        <v>680.29883999999993</v>
      </c>
      <c r="T50" s="11"/>
      <c r="U50" s="12"/>
      <c r="V50" s="12"/>
    </row>
    <row r="51" spans="1:22" ht="12" customHeight="1">
      <c r="A51" s="22" t="s">
        <v>67</v>
      </c>
      <c r="B51" s="15">
        <v>226</v>
      </c>
      <c r="C51" s="60"/>
      <c r="D51" s="60"/>
      <c r="E51" s="61"/>
      <c r="F51" s="61">
        <f>'[1]1 полуг'!H63</f>
        <v>0</v>
      </c>
      <c r="G51" s="61">
        <f>'[1]1 полуг'!H63</f>
        <v>0</v>
      </c>
      <c r="H51" s="61"/>
      <c r="I51" s="61"/>
      <c r="J51" s="61"/>
      <c r="K51" s="61"/>
      <c r="L51" s="61">
        <v>4.3</v>
      </c>
      <c r="M51" s="59">
        <f t="shared" si="2"/>
        <v>4.3</v>
      </c>
      <c r="N51" s="61"/>
      <c r="O51" s="61"/>
      <c r="P51" s="61">
        <f>'[1]1 полуг'!R63</f>
        <v>0</v>
      </c>
      <c r="Q51" s="61"/>
      <c r="R51" s="59">
        <f t="shared" si="3"/>
        <v>4.3</v>
      </c>
      <c r="T51" s="11"/>
      <c r="U51" s="12"/>
      <c r="V51" s="12"/>
    </row>
    <row r="52" spans="1:22" ht="15" hidden="1" customHeight="1">
      <c r="A52" s="22" t="s">
        <v>68</v>
      </c>
      <c r="B52" s="15">
        <v>226</v>
      </c>
      <c r="C52" s="60"/>
      <c r="D52" s="60"/>
      <c r="E52" s="61"/>
      <c r="F52" s="61">
        <f>'[1]3кв'!I42</f>
        <v>0</v>
      </c>
      <c r="G52" s="61">
        <f>'[1]3кв'!I42</f>
        <v>0</v>
      </c>
      <c r="H52" s="61"/>
      <c r="I52" s="61"/>
      <c r="J52" s="61"/>
      <c r="K52" s="61"/>
      <c r="L52" s="61"/>
      <c r="M52" s="59">
        <f t="shared" si="2"/>
        <v>0</v>
      </c>
      <c r="N52" s="60"/>
      <c r="O52" s="61"/>
      <c r="P52" s="61">
        <f>'[1]3кв'!S42</f>
        <v>0</v>
      </c>
      <c r="Q52" s="61"/>
      <c r="R52" s="59">
        <f t="shared" si="3"/>
        <v>0</v>
      </c>
      <c r="T52" s="11"/>
      <c r="U52" s="12"/>
      <c r="V52" s="12"/>
    </row>
    <row r="53" spans="1:22" hidden="1">
      <c r="A53" s="29" t="s">
        <v>69</v>
      </c>
      <c r="B53" s="15">
        <v>226</v>
      </c>
      <c r="C53" s="60"/>
      <c r="D53" s="60"/>
      <c r="E53" s="61"/>
      <c r="F53" s="61">
        <f>'[1]1 полуг'!H42</f>
        <v>0</v>
      </c>
      <c r="G53" s="61">
        <f>'[1]1 полуг'!H42</f>
        <v>0</v>
      </c>
      <c r="H53" s="61"/>
      <c r="I53" s="61"/>
      <c r="J53" s="61"/>
      <c r="K53" s="61"/>
      <c r="L53" s="61"/>
      <c r="M53" s="59">
        <f t="shared" si="2"/>
        <v>0</v>
      </c>
      <c r="N53" s="60"/>
      <c r="O53" s="61"/>
      <c r="P53" s="61">
        <f>'[1]1 полуг'!R42</f>
        <v>0</v>
      </c>
      <c r="Q53" s="61"/>
      <c r="R53" s="59">
        <f t="shared" si="3"/>
        <v>0</v>
      </c>
      <c r="T53" s="11"/>
      <c r="U53" s="12"/>
      <c r="V53" s="12"/>
    </row>
    <row r="54" spans="1:22" ht="15" hidden="1" customHeight="1">
      <c r="A54" s="22" t="s">
        <v>70</v>
      </c>
      <c r="B54" s="15">
        <v>226</v>
      </c>
      <c r="C54" s="60"/>
      <c r="D54" s="60"/>
      <c r="E54" s="61"/>
      <c r="F54" s="61"/>
      <c r="G54" s="61"/>
      <c r="H54" s="61"/>
      <c r="I54" s="61"/>
      <c r="J54" s="61"/>
      <c r="K54" s="61"/>
      <c r="L54" s="61"/>
      <c r="M54" s="59">
        <f t="shared" si="2"/>
        <v>0</v>
      </c>
      <c r="N54" s="60"/>
      <c r="O54" s="61"/>
      <c r="P54" s="61"/>
      <c r="Q54" s="61"/>
      <c r="R54" s="59">
        <f t="shared" si="3"/>
        <v>0</v>
      </c>
      <c r="T54" s="11"/>
      <c r="U54" s="12"/>
      <c r="V54" s="12"/>
    </row>
    <row r="55" spans="1:22" ht="15" hidden="1" customHeight="1">
      <c r="A55" s="22" t="s">
        <v>71</v>
      </c>
      <c r="B55" s="15">
        <v>226</v>
      </c>
      <c r="C55" s="60"/>
      <c r="D55" s="60"/>
      <c r="E55" s="61"/>
      <c r="F55" s="61">
        <f>'[1]3кв'!I45</f>
        <v>0</v>
      </c>
      <c r="G55" s="61">
        <f>'[1]3кв'!I45</f>
        <v>0</v>
      </c>
      <c r="H55" s="61"/>
      <c r="I55" s="61"/>
      <c r="J55" s="61"/>
      <c r="K55" s="61"/>
      <c r="L55" s="61"/>
      <c r="M55" s="59">
        <f t="shared" si="2"/>
        <v>0</v>
      </c>
      <c r="N55" s="60"/>
      <c r="O55" s="61"/>
      <c r="P55" s="61">
        <f>'[1]3кв'!S45</f>
        <v>0</v>
      </c>
      <c r="Q55" s="61"/>
      <c r="R55" s="59">
        <f t="shared" si="3"/>
        <v>0</v>
      </c>
      <c r="T55" s="11"/>
      <c r="U55" s="12"/>
      <c r="V55" s="12"/>
    </row>
    <row r="56" spans="1:22" ht="12.75" hidden="1" customHeight="1">
      <c r="A56" s="22" t="s">
        <v>72</v>
      </c>
      <c r="B56" s="15">
        <v>226</v>
      </c>
      <c r="C56" s="60"/>
      <c r="D56" s="60"/>
      <c r="E56" s="61"/>
      <c r="F56" s="61">
        <f>'[1]1 полуг'!H65</f>
        <v>0</v>
      </c>
      <c r="G56" s="61">
        <f>'[1]1 полуг'!H65</f>
        <v>0</v>
      </c>
      <c r="H56" s="61"/>
      <c r="I56" s="61"/>
      <c r="J56" s="61"/>
      <c r="K56" s="61"/>
      <c r="L56" s="61"/>
      <c r="M56" s="59">
        <f t="shared" si="2"/>
        <v>0</v>
      </c>
      <c r="N56" s="60"/>
      <c r="O56" s="61"/>
      <c r="P56" s="61">
        <f>'[1]1 полуг'!R65</f>
        <v>0</v>
      </c>
      <c r="Q56" s="61"/>
      <c r="R56" s="59">
        <f t="shared" si="3"/>
        <v>0</v>
      </c>
      <c r="T56" s="11"/>
      <c r="U56" s="12"/>
      <c r="V56" s="12"/>
    </row>
    <row r="57" spans="1:22" ht="12" hidden="1" customHeight="1">
      <c r="A57" s="22" t="s">
        <v>73</v>
      </c>
      <c r="B57" s="15">
        <v>226</v>
      </c>
      <c r="C57" s="60"/>
      <c r="D57" s="60"/>
      <c r="E57" s="61"/>
      <c r="F57" s="61">
        <f>'[1]1 полуг'!H49+'[1]3кв'!I62</f>
        <v>0</v>
      </c>
      <c r="G57" s="61">
        <f>'[1]1 полуг'!H49+'[1]3кв'!I62</f>
        <v>0</v>
      </c>
      <c r="H57" s="61"/>
      <c r="I57" s="61"/>
      <c r="J57" s="61"/>
      <c r="K57" s="61"/>
      <c r="L57" s="61"/>
      <c r="M57" s="59">
        <f t="shared" si="2"/>
        <v>0</v>
      </c>
      <c r="N57" s="60"/>
      <c r="O57" s="61"/>
      <c r="P57" s="61">
        <f>'[1]1 полуг'!R49+'[1]3кв'!S62</f>
        <v>0</v>
      </c>
      <c r="Q57" s="61"/>
      <c r="R57" s="59">
        <f t="shared" si="3"/>
        <v>0</v>
      </c>
      <c r="T57" s="11"/>
      <c r="U57" s="12"/>
      <c r="V57" s="12"/>
    </row>
    <row r="58" spans="1:22" ht="12.75" hidden="1" customHeight="1">
      <c r="A58" s="22" t="str">
        <f>'[1]1 кв'!A67</f>
        <v xml:space="preserve"> - аттестация рабочих мест</v>
      </c>
      <c r="B58" s="30">
        <v>226</v>
      </c>
      <c r="C58" s="60"/>
      <c r="D58" s="60"/>
      <c r="E58" s="61"/>
      <c r="F58" s="61">
        <f>'[1]1 полуг'!H50</f>
        <v>0</v>
      </c>
      <c r="G58" s="61">
        <f>'[1]1 полуг'!H50</f>
        <v>0</v>
      </c>
      <c r="H58" s="61"/>
      <c r="I58" s="61"/>
      <c r="J58" s="61"/>
      <c r="K58" s="61"/>
      <c r="L58" s="61"/>
      <c r="M58" s="59">
        <f t="shared" si="2"/>
        <v>0</v>
      </c>
      <c r="N58" s="60"/>
      <c r="O58" s="61"/>
      <c r="P58" s="61">
        <f>'[1]1 полуг'!R50</f>
        <v>0</v>
      </c>
      <c r="Q58" s="61"/>
      <c r="R58" s="59">
        <f t="shared" si="3"/>
        <v>0</v>
      </c>
      <c r="T58" s="11"/>
      <c r="U58" s="12"/>
      <c r="V58" s="12"/>
    </row>
    <row r="59" spans="1:22" ht="15" customHeight="1">
      <c r="A59" s="22" t="s">
        <v>74</v>
      </c>
      <c r="B59" s="30">
        <v>226</v>
      </c>
      <c r="C59" s="61">
        <v>232</v>
      </c>
      <c r="D59" s="61"/>
      <c r="E59" s="61"/>
      <c r="F59" s="61">
        <f>'[1]1 полуг'!H62</f>
        <v>0</v>
      </c>
      <c r="G59" s="61">
        <f>'[1]1 полуг'!H62</f>
        <v>0</v>
      </c>
      <c r="H59" s="61"/>
      <c r="I59" s="61"/>
      <c r="J59" s="61"/>
      <c r="K59" s="61"/>
      <c r="L59" s="61"/>
      <c r="M59" s="59">
        <f t="shared" si="2"/>
        <v>0</v>
      </c>
      <c r="N59" s="60"/>
      <c r="O59" s="61"/>
      <c r="P59" s="61">
        <f>'[1]1 полуг'!R62</f>
        <v>0</v>
      </c>
      <c r="Q59" s="61"/>
      <c r="R59" s="59">
        <f t="shared" si="3"/>
        <v>232</v>
      </c>
      <c r="T59" s="11"/>
      <c r="U59" s="12"/>
      <c r="V59" s="12"/>
    </row>
    <row r="60" spans="1:22" ht="15" customHeight="1">
      <c r="A60" s="22" t="s">
        <v>75</v>
      </c>
      <c r="B60" s="30">
        <v>226</v>
      </c>
      <c r="C60" s="60">
        <v>35.28</v>
      </c>
      <c r="D60" s="61"/>
      <c r="E60" s="61">
        <v>318.43599999999998</v>
      </c>
      <c r="F60" s="61">
        <v>0</v>
      </c>
      <c r="G60" s="61">
        <f>'[1]3кв'!I54+'[1]1 полуг'!H54</f>
        <v>0</v>
      </c>
      <c r="H60" s="61">
        <v>36.499000000000002</v>
      </c>
      <c r="I60" s="61"/>
      <c r="J60" s="61">
        <v>129.92500000000001</v>
      </c>
      <c r="K60" s="61"/>
      <c r="L60" s="61"/>
      <c r="M60" s="59">
        <f t="shared" si="2"/>
        <v>129.92500000000001</v>
      </c>
      <c r="N60" s="60"/>
      <c r="O60" s="61"/>
      <c r="P60" s="61">
        <f>'[1]1 полуг'!Q54</f>
        <v>0</v>
      </c>
      <c r="Q60" s="61">
        <v>27.218</v>
      </c>
      <c r="R60" s="59">
        <f t="shared" si="3"/>
        <v>547.35800000000006</v>
      </c>
      <c r="T60" s="11"/>
      <c r="U60" s="12"/>
      <c r="V60" s="12"/>
    </row>
    <row r="61" spans="1:22" ht="15" hidden="1" customHeight="1">
      <c r="A61" s="22" t="s">
        <v>76</v>
      </c>
      <c r="B61" s="15">
        <v>226</v>
      </c>
      <c r="C61" s="60"/>
      <c r="D61" s="61"/>
      <c r="E61" s="61"/>
      <c r="F61" s="61">
        <f>'[1]1 полуг'!H55</f>
        <v>0</v>
      </c>
      <c r="G61" s="61">
        <f>'[1]1 полуг'!H55</f>
        <v>0</v>
      </c>
      <c r="H61" s="61"/>
      <c r="I61" s="61"/>
      <c r="J61" s="61"/>
      <c r="K61" s="61"/>
      <c r="L61" s="61"/>
      <c r="M61" s="59">
        <f t="shared" si="2"/>
        <v>0</v>
      </c>
      <c r="N61" s="60"/>
      <c r="O61" s="61"/>
      <c r="P61" s="61">
        <f>'[1]1 полуг'!R55</f>
        <v>0</v>
      </c>
      <c r="Q61" s="61"/>
      <c r="R61" s="59">
        <f t="shared" si="3"/>
        <v>0</v>
      </c>
      <c r="T61" s="11"/>
      <c r="U61" s="12"/>
      <c r="V61" s="12"/>
    </row>
    <row r="62" spans="1:22" ht="15" hidden="1" customHeight="1">
      <c r="A62" s="22" t="s">
        <v>77</v>
      </c>
      <c r="B62" s="15">
        <v>226</v>
      </c>
      <c r="C62" s="60"/>
      <c r="D62" s="61"/>
      <c r="E62" s="61"/>
      <c r="F62" s="61">
        <f>'[1]1 полуг'!H56+'[1]3кв'!I57</f>
        <v>0</v>
      </c>
      <c r="G62" s="61">
        <f>'[1]1 полуг'!H56+'[1]3кв'!I57</f>
        <v>0</v>
      </c>
      <c r="H62" s="61"/>
      <c r="I62" s="61"/>
      <c r="J62" s="61"/>
      <c r="K62" s="61"/>
      <c r="L62" s="61"/>
      <c r="M62" s="59">
        <f t="shared" si="2"/>
        <v>0</v>
      </c>
      <c r="N62" s="60"/>
      <c r="O62" s="61"/>
      <c r="P62" s="61">
        <f>'[1]1 полуг'!R56+'[1]3кв'!S57</f>
        <v>0</v>
      </c>
      <c r="Q62" s="61"/>
      <c r="R62" s="59">
        <f t="shared" si="3"/>
        <v>0</v>
      </c>
      <c r="T62" s="11"/>
      <c r="U62" s="12"/>
      <c r="V62" s="12"/>
    </row>
    <row r="63" spans="1:22" ht="15" hidden="1" customHeight="1">
      <c r="A63" s="22" t="s">
        <v>78</v>
      </c>
      <c r="B63" s="15">
        <v>226</v>
      </c>
      <c r="C63" s="60"/>
      <c r="D63" s="61"/>
      <c r="E63" s="61"/>
      <c r="F63" s="61">
        <f>'[1]3кв'!I59+'[1]1 полуг'!H57</f>
        <v>0</v>
      </c>
      <c r="G63" s="61">
        <f>'[1]3кв'!I59+'[1]1 полуг'!H57</f>
        <v>0</v>
      </c>
      <c r="H63" s="61"/>
      <c r="I63" s="61"/>
      <c r="J63" s="61"/>
      <c r="K63" s="61"/>
      <c r="L63" s="61"/>
      <c r="M63" s="59">
        <f t="shared" si="2"/>
        <v>0</v>
      </c>
      <c r="N63" s="60"/>
      <c r="O63" s="61"/>
      <c r="P63" s="61">
        <f>'[1]3кв'!S59+'[1]1 полуг'!R57</f>
        <v>0</v>
      </c>
      <c r="Q63" s="61"/>
      <c r="R63" s="59">
        <f t="shared" si="3"/>
        <v>0</v>
      </c>
      <c r="T63" s="11"/>
      <c r="U63" s="12"/>
      <c r="V63" s="12"/>
    </row>
    <row r="64" spans="1:22" ht="15" hidden="1" customHeight="1">
      <c r="A64" s="22" t="s">
        <v>79</v>
      </c>
      <c r="B64" s="15">
        <v>226</v>
      </c>
      <c r="C64" s="60"/>
      <c r="D64" s="61"/>
      <c r="E64" s="61"/>
      <c r="F64" s="61">
        <f>'[1]3кв'!I55</f>
        <v>0</v>
      </c>
      <c r="G64" s="61">
        <f>'[1]3кв'!I55</f>
        <v>0</v>
      </c>
      <c r="H64" s="61"/>
      <c r="I64" s="61"/>
      <c r="J64" s="61"/>
      <c r="K64" s="61"/>
      <c r="L64" s="61"/>
      <c r="M64" s="59">
        <f t="shared" si="2"/>
        <v>0</v>
      </c>
      <c r="N64" s="60"/>
      <c r="O64" s="61"/>
      <c r="P64" s="61">
        <f>'[1]3кв'!S55</f>
        <v>0</v>
      </c>
      <c r="Q64" s="61"/>
      <c r="R64" s="59">
        <f t="shared" si="3"/>
        <v>0</v>
      </c>
      <c r="T64" s="11"/>
      <c r="U64" s="12"/>
      <c r="V64" s="12"/>
    </row>
    <row r="65" spans="1:22" ht="15" hidden="1" customHeight="1">
      <c r="A65" s="22" t="s">
        <v>80</v>
      </c>
      <c r="B65" s="15">
        <v>226</v>
      </c>
      <c r="C65" s="61"/>
      <c r="D65" s="61"/>
      <c r="E65" s="61"/>
      <c r="F65" s="61">
        <f>'[1]1 полуг'!H59</f>
        <v>0</v>
      </c>
      <c r="G65" s="61">
        <f>'[1]1 полуг'!H59</f>
        <v>0</v>
      </c>
      <c r="H65" s="61"/>
      <c r="I65" s="61"/>
      <c r="J65" s="61"/>
      <c r="K65" s="61"/>
      <c r="L65" s="61"/>
      <c r="M65" s="59">
        <f t="shared" si="2"/>
        <v>0</v>
      </c>
      <c r="N65" s="60"/>
      <c r="O65" s="61"/>
      <c r="P65" s="61">
        <f>'[1]1 полуг'!R59</f>
        <v>0</v>
      </c>
      <c r="Q65" s="61"/>
      <c r="R65" s="59">
        <f t="shared" si="3"/>
        <v>0</v>
      </c>
      <c r="T65" s="11"/>
      <c r="U65" s="12"/>
      <c r="V65" s="12"/>
    </row>
    <row r="66" spans="1:22" ht="15" hidden="1" customHeight="1">
      <c r="A66" s="22" t="s">
        <v>81</v>
      </c>
      <c r="B66" s="15">
        <v>226</v>
      </c>
      <c r="C66" s="61"/>
      <c r="D66" s="61"/>
      <c r="E66" s="61"/>
      <c r="F66" s="61">
        <f>'[1]3кв'!I58+'[1]1 полуг'!H60</f>
        <v>0</v>
      </c>
      <c r="G66" s="61">
        <f>'[1]3кв'!I58+'[1]1 полуг'!H60</f>
        <v>0</v>
      </c>
      <c r="H66" s="61"/>
      <c r="I66" s="61"/>
      <c r="J66" s="61"/>
      <c r="K66" s="61"/>
      <c r="L66" s="61"/>
      <c r="M66" s="59">
        <f t="shared" si="2"/>
        <v>0</v>
      </c>
      <c r="N66" s="60"/>
      <c r="O66" s="61"/>
      <c r="P66" s="61">
        <f>'[1]3кв'!S58+'[1]1 полуг'!R60</f>
        <v>0</v>
      </c>
      <c r="Q66" s="61"/>
      <c r="R66" s="59">
        <f t="shared" si="3"/>
        <v>0</v>
      </c>
      <c r="T66" s="11"/>
      <c r="U66" s="12"/>
      <c r="V66" s="12"/>
    </row>
    <row r="67" spans="1:22" ht="12.75" customHeight="1">
      <c r="A67" s="22" t="s">
        <v>82</v>
      </c>
      <c r="B67" s="15">
        <v>226</v>
      </c>
      <c r="C67" s="61">
        <v>12</v>
      </c>
      <c r="D67" s="61"/>
      <c r="E67" s="61"/>
      <c r="F67" s="61">
        <f>'[1]3кв'!I43+'[1]1 полуг'!H46</f>
        <v>0</v>
      </c>
      <c r="G67" s="61">
        <f>'[1]3кв'!I43+'[1]1 полуг'!H46</f>
        <v>0</v>
      </c>
      <c r="H67" s="61"/>
      <c r="I67" s="61"/>
      <c r="J67" s="61"/>
      <c r="K67" s="61"/>
      <c r="L67" s="61"/>
      <c r="M67" s="59">
        <f t="shared" si="2"/>
        <v>0</v>
      </c>
      <c r="N67" s="60"/>
      <c r="O67" s="61"/>
      <c r="P67" s="61">
        <f>'[1]3кв'!S43+'[1]1 полуг'!R46</f>
        <v>0</v>
      </c>
      <c r="Q67" s="61"/>
      <c r="R67" s="59">
        <f t="shared" si="3"/>
        <v>12</v>
      </c>
      <c r="T67" s="11"/>
      <c r="U67" s="12"/>
      <c r="V67" s="12"/>
    </row>
    <row r="68" spans="1:22" ht="17.25" hidden="1" customHeight="1">
      <c r="A68" s="22" t="s">
        <v>83</v>
      </c>
      <c r="B68" s="15">
        <v>226</v>
      </c>
      <c r="C68" s="61"/>
      <c r="D68" s="61"/>
      <c r="E68" s="61"/>
      <c r="F68" s="61"/>
      <c r="G68" s="61">
        <f>'[1]1 полуг'!H63</f>
        <v>0</v>
      </c>
      <c r="H68" s="61"/>
      <c r="I68" s="61"/>
      <c r="J68" s="61"/>
      <c r="K68" s="61"/>
      <c r="L68" s="61"/>
      <c r="M68" s="59">
        <f t="shared" si="2"/>
        <v>0</v>
      </c>
      <c r="N68" s="60"/>
      <c r="O68" s="61"/>
      <c r="P68" s="61"/>
      <c r="Q68" s="61"/>
      <c r="R68" s="59">
        <f t="shared" si="3"/>
        <v>0</v>
      </c>
      <c r="T68" s="11"/>
      <c r="U68" s="12"/>
      <c r="V68" s="12"/>
    </row>
    <row r="69" spans="1:22" ht="17.25" customHeight="1">
      <c r="A69" s="22" t="s">
        <v>84</v>
      </c>
      <c r="B69" s="15">
        <v>226</v>
      </c>
      <c r="C69" s="61"/>
      <c r="D69" s="61"/>
      <c r="E69" s="61"/>
      <c r="F69" s="61"/>
      <c r="G69" s="61">
        <f>'[1]1 полуг'!H63</f>
        <v>0</v>
      </c>
      <c r="H69" s="61"/>
      <c r="I69" s="61"/>
      <c r="J69" s="61">
        <v>43.001190000000001</v>
      </c>
      <c r="K69" s="61"/>
      <c r="L69" s="61"/>
      <c r="M69" s="59">
        <f t="shared" si="2"/>
        <v>43.001190000000001</v>
      </c>
      <c r="N69" s="60"/>
      <c r="O69" s="61"/>
      <c r="P69" s="61">
        <f>'[1]1 полуг'!R63</f>
        <v>0</v>
      </c>
      <c r="Q69" s="61"/>
      <c r="R69" s="59">
        <f t="shared" si="3"/>
        <v>43.001190000000001</v>
      </c>
      <c r="T69" s="11"/>
      <c r="U69" s="12"/>
      <c r="V69" s="12"/>
    </row>
    <row r="70" spans="1:22" ht="15" customHeight="1">
      <c r="A70" s="22" t="s">
        <v>85</v>
      </c>
      <c r="B70" s="15">
        <v>226</v>
      </c>
      <c r="C70" s="61">
        <v>113</v>
      </c>
      <c r="D70" s="61"/>
      <c r="E70" s="61"/>
      <c r="F70" s="61" t="e">
        <f>'[1]1 полуг'!H64</f>
        <v>#REF!</v>
      </c>
      <c r="G70" s="61" t="e">
        <f>'[1]1 полуг'!H64</f>
        <v>#REF!</v>
      </c>
      <c r="H70" s="61"/>
      <c r="I70" s="61">
        <v>40</v>
      </c>
      <c r="J70" s="61">
        <v>40</v>
      </c>
      <c r="K70" s="61"/>
      <c r="L70" s="61"/>
      <c r="M70" s="59">
        <f t="shared" si="2"/>
        <v>40</v>
      </c>
      <c r="N70" s="60"/>
      <c r="O70" s="61"/>
      <c r="P70" s="61"/>
      <c r="Q70" s="61"/>
      <c r="R70" s="59">
        <f t="shared" ref="R70:R134" si="10">C70+D70+E70+H70+I70+M70+N70+P70+Q70+O70</f>
        <v>193</v>
      </c>
      <c r="T70" s="11"/>
      <c r="U70" s="12"/>
      <c r="V70" s="12"/>
    </row>
    <row r="71" spans="1:22" ht="12.75" hidden="1" customHeight="1">
      <c r="A71" s="22" t="s">
        <v>86</v>
      </c>
      <c r="B71" s="15">
        <v>226</v>
      </c>
      <c r="C71" s="61"/>
      <c r="D71" s="61"/>
      <c r="E71" s="61"/>
      <c r="F71" s="61">
        <f>'[1]3кв'!I61</f>
        <v>0</v>
      </c>
      <c r="G71" s="61">
        <f>'[1]3кв'!I61</f>
        <v>0</v>
      </c>
      <c r="H71" s="61"/>
      <c r="I71" s="61"/>
      <c r="J71" s="61"/>
      <c r="K71" s="61"/>
      <c r="L71" s="61"/>
      <c r="M71" s="59">
        <f t="shared" si="2"/>
        <v>0</v>
      </c>
      <c r="N71" s="60"/>
      <c r="O71" s="61"/>
      <c r="P71" s="61">
        <f>'[1]3кв'!S61</f>
        <v>0</v>
      </c>
      <c r="Q71" s="61"/>
      <c r="R71" s="59">
        <f t="shared" si="10"/>
        <v>0</v>
      </c>
      <c r="T71" s="11"/>
      <c r="U71" s="12"/>
      <c r="V71" s="12"/>
    </row>
    <row r="72" spans="1:22" ht="15" customHeight="1">
      <c r="A72" s="22" t="s">
        <v>87</v>
      </c>
      <c r="B72" s="15">
        <v>226</v>
      </c>
      <c r="C72" s="61"/>
      <c r="D72" s="61"/>
      <c r="E72" s="61"/>
      <c r="F72" s="61">
        <f>'[1]1 полуг'!H67</f>
        <v>0</v>
      </c>
      <c r="G72" s="61">
        <f>'[1]1 полуг'!H67</f>
        <v>0</v>
      </c>
      <c r="H72" s="61"/>
      <c r="I72" s="61"/>
      <c r="J72" s="61">
        <v>100</v>
      </c>
      <c r="K72" s="61"/>
      <c r="L72" s="61"/>
      <c r="M72" s="59">
        <f t="shared" ref="M72:M143" si="11">J72+L72+K72</f>
        <v>100</v>
      </c>
      <c r="N72" s="60"/>
      <c r="O72" s="61"/>
      <c r="P72" s="61">
        <f>'[1]1 полуг'!R67</f>
        <v>0</v>
      </c>
      <c r="Q72" s="61"/>
      <c r="R72" s="59">
        <f t="shared" si="10"/>
        <v>100</v>
      </c>
      <c r="T72" s="11"/>
      <c r="U72" s="12"/>
      <c r="V72" s="12"/>
    </row>
    <row r="73" spans="1:22" ht="15" hidden="1" customHeight="1">
      <c r="A73" s="22" t="s">
        <v>88</v>
      </c>
      <c r="B73" s="15">
        <v>226</v>
      </c>
      <c r="C73" s="61"/>
      <c r="D73" s="61"/>
      <c r="E73" s="61"/>
      <c r="F73" s="61">
        <f>'[1]3кв'!I65+'[1]1 полуг'!H47</f>
        <v>0</v>
      </c>
      <c r="G73" s="61">
        <f>'[1]3кв'!I65+'[1]1 полуг'!H47</f>
        <v>0</v>
      </c>
      <c r="H73" s="61"/>
      <c r="I73" s="61"/>
      <c r="J73" s="61"/>
      <c r="K73" s="61"/>
      <c r="L73" s="61"/>
      <c r="M73" s="59">
        <f t="shared" si="11"/>
        <v>0</v>
      </c>
      <c r="N73" s="60"/>
      <c r="O73" s="61"/>
      <c r="P73" s="61">
        <f>'[1]3кв'!S65+'[1]1 полуг'!R47</f>
        <v>0</v>
      </c>
      <c r="Q73" s="61"/>
      <c r="R73" s="59">
        <f t="shared" si="10"/>
        <v>0</v>
      </c>
      <c r="T73" s="11"/>
      <c r="U73" s="12"/>
      <c r="V73" s="12"/>
    </row>
    <row r="74" spans="1:22" ht="18" hidden="1" customHeight="1">
      <c r="A74" s="22" t="s">
        <v>89</v>
      </c>
      <c r="B74" s="15">
        <v>226</v>
      </c>
      <c r="C74" s="61"/>
      <c r="D74" s="61"/>
      <c r="E74" s="61"/>
      <c r="F74" s="61">
        <f>'[1]1 полуг'!H42</f>
        <v>0</v>
      </c>
      <c r="G74" s="61">
        <f>'[1]1 полуг'!H42</f>
        <v>0</v>
      </c>
      <c r="H74" s="61"/>
      <c r="I74" s="61"/>
      <c r="J74" s="61"/>
      <c r="K74" s="61"/>
      <c r="L74" s="61"/>
      <c r="M74" s="59">
        <f t="shared" si="11"/>
        <v>0</v>
      </c>
      <c r="N74" s="60"/>
      <c r="O74" s="61"/>
      <c r="P74" s="61">
        <f>'[1]1 полуг'!R42</f>
        <v>0</v>
      </c>
      <c r="Q74" s="61">
        <f>'[1]1 полуг'!S42</f>
        <v>0</v>
      </c>
      <c r="R74" s="59">
        <f t="shared" si="10"/>
        <v>0</v>
      </c>
      <c r="T74" s="11"/>
      <c r="U74" s="12"/>
      <c r="V74" s="12"/>
    </row>
    <row r="75" spans="1:22" ht="18" customHeight="1">
      <c r="A75" s="22" t="s">
        <v>90</v>
      </c>
      <c r="B75" s="15">
        <v>226</v>
      </c>
      <c r="C75" s="61">
        <f>191.35369+4</f>
        <v>195.35369</v>
      </c>
      <c r="D75" s="61"/>
      <c r="E75" s="61"/>
      <c r="F75" s="61"/>
      <c r="G75" s="61"/>
      <c r="H75" s="61"/>
      <c r="I75" s="61"/>
      <c r="J75" s="61"/>
      <c r="K75" s="61"/>
      <c r="L75" s="61"/>
      <c r="M75" s="59"/>
      <c r="N75" s="60"/>
      <c r="O75" s="61"/>
      <c r="P75" s="61"/>
      <c r="Q75" s="61"/>
      <c r="R75" s="59">
        <f t="shared" si="10"/>
        <v>195.35369</v>
      </c>
      <c r="T75" s="11"/>
      <c r="U75" s="12"/>
      <c r="V75" s="12"/>
    </row>
    <row r="76" spans="1:22" ht="18" hidden="1" customHeight="1">
      <c r="A76" s="22" t="s">
        <v>91</v>
      </c>
      <c r="B76" s="15">
        <v>226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59">
        <f t="shared" si="11"/>
        <v>0</v>
      </c>
      <c r="N76" s="60"/>
      <c r="O76" s="61"/>
      <c r="P76" s="61"/>
      <c r="Q76" s="61"/>
      <c r="R76" s="59">
        <f t="shared" si="10"/>
        <v>0</v>
      </c>
      <c r="T76" s="11"/>
      <c r="U76" s="12"/>
      <c r="V76" s="12"/>
    </row>
    <row r="77" spans="1:22" ht="15.75" customHeight="1">
      <c r="A77" s="22" t="s">
        <v>92</v>
      </c>
      <c r="B77" s="15">
        <v>226</v>
      </c>
      <c r="C77" s="61">
        <v>55</v>
      </c>
      <c r="D77" s="61"/>
      <c r="E77" s="61"/>
      <c r="F77" s="61">
        <f>'[1]1 полуг'!H58</f>
        <v>0</v>
      </c>
      <c r="G77" s="61">
        <f>'[1]1 полуг'!H58</f>
        <v>0</v>
      </c>
      <c r="H77" s="61"/>
      <c r="I77" s="61"/>
      <c r="J77" s="61"/>
      <c r="K77" s="61"/>
      <c r="L77" s="61"/>
      <c r="M77" s="59">
        <f t="shared" si="11"/>
        <v>0</v>
      </c>
      <c r="N77" s="60">
        <f>'[1]1 полуг'!P58</f>
        <v>0</v>
      </c>
      <c r="O77" s="61"/>
      <c r="P77" s="61">
        <f>'[1]1 полуг'!R58</f>
        <v>0</v>
      </c>
      <c r="Q77" s="61">
        <f>'[1]1 полуг'!S58</f>
        <v>0</v>
      </c>
      <c r="R77" s="59">
        <f t="shared" si="10"/>
        <v>55</v>
      </c>
      <c r="T77" s="11"/>
      <c r="U77" s="12"/>
      <c r="V77" s="12"/>
    </row>
    <row r="78" spans="1:22" ht="16.5" hidden="1" customHeight="1">
      <c r="A78" s="22" t="s">
        <v>93</v>
      </c>
      <c r="B78" s="15">
        <v>226</v>
      </c>
      <c r="C78" s="61"/>
      <c r="D78" s="61"/>
      <c r="E78" s="61"/>
      <c r="F78" s="61">
        <f>'[1]1 полуг'!H45</f>
        <v>0</v>
      </c>
      <c r="G78" s="61">
        <f>'[1]1 полуг'!H45</f>
        <v>0</v>
      </c>
      <c r="H78" s="61"/>
      <c r="I78" s="61"/>
      <c r="J78" s="61"/>
      <c r="K78" s="61"/>
      <c r="L78" s="61"/>
      <c r="M78" s="59">
        <f t="shared" si="11"/>
        <v>0</v>
      </c>
      <c r="N78" s="60">
        <f>'[1]1 полуг'!P45</f>
        <v>0</v>
      </c>
      <c r="O78" s="61"/>
      <c r="P78" s="61">
        <f>'[1]1 полуг'!R45</f>
        <v>0</v>
      </c>
      <c r="Q78" s="61">
        <f>'[1]1 полуг'!S45</f>
        <v>0</v>
      </c>
      <c r="R78" s="59">
        <f t="shared" si="10"/>
        <v>0</v>
      </c>
      <c r="T78" s="11"/>
      <c r="U78" s="12"/>
      <c r="V78" s="12"/>
    </row>
    <row r="79" spans="1:22" ht="15" hidden="1" customHeight="1">
      <c r="A79" s="22" t="s">
        <v>94</v>
      </c>
      <c r="B79" s="15">
        <v>226</v>
      </c>
      <c r="C79" s="61"/>
      <c r="D79" s="61"/>
      <c r="E79" s="61"/>
      <c r="F79" s="61">
        <f>'[1]3кв'!I60+'[1]1 полуг'!H51</f>
        <v>0</v>
      </c>
      <c r="G79" s="61">
        <f>'[1]3кв'!I60+'[1]1 полуг'!H51</f>
        <v>0</v>
      </c>
      <c r="H79" s="61"/>
      <c r="I79" s="61"/>
      <c r="J79" s="61"/>
      <c r="K79" s="61"/>
      <c r="L79" s="61"/>
      <c r="M79" s="59">
        <f t="shared" si="11"/>
        <v>0</v>
      </c>
      <c r="N79" s="60">
        <f>'[1]3кв'!R60+'[1]1 полуг'!P51</f>
        <v>0</v>
      </c>
      <c r="O79" s="61"/>
      <c r="P79" s="61">
        <f>'[1]3кв'!S60+'[1]1 полуг'!R51</f>
        <v>0</v>
      </c>
      <c r="Q79" s="61">
        <f>'[1]3кв'!T60+'[1]1 полуг'!S51</f>
        <v>0</v>
      </c>
      <c r="R79" s="59">
        <f t="shared" si="10"/>
        <v>0</v>
      </c>
      <c r="T79" s="11"/>
      <c r="U79" s="12"/>
      <c r="V79" s="12"/>
    </row>
    <row r="80" spans="1:22" ht="15" customHeight="1">
      <c r="A80" s="22" t="s">
        <v>95</v>
      </c>
      <c r="B80" s="15">
        <v>226</v>
      </c>
      <c r="C80" s="61"/>
      <c r="D80" s="61"/>
      <c r="E80" s="61"/>
      <c r="F80" s="61"/>
      <c r="G80" s="61"/>
      <c r="H80" s="61"/>
      <c r="I80" s="61">
        <v>73.874359999999996</v>
      </c>
      <c r="J80" s="61"/>
      <c r="K80" s="61"/>
      <c r="L80" s="61"/>
      <c r="M80" s="59"/>
      <c r="N80" s="60"/>
      <c r="O80" s="61"/>
      <c r="P80" s="61"/>
      <c r="Q80" s="61"/>
      <c r="R80" s="59">
        <f t="shared" si="10"/>
        <v>73.874359999999996</v>
      </c>
      <c r="T80" s="11"/>
      <c r="U80" s="12"/>
      <c r="V80" s="12"/>
    </row>
    <row r="81" spans="1:22" ht="15" hidden="1" customHeight="1">
      <c r="A81" s="22" t="s">
        <v>96</v>
      </c>
      <c r="B81" s="15">
        <v>226</v>
      </c>
      <c r="C81" s="61"/>
      <c r="D81" s="61"/>
      <c r="E81" s="61"/>
      <c r="F81" s="61">
        <f>'[1]1 полуг'!H52</f>
        <v>0</v>
      </c>
      <c r="G81" s="61">
        <f>'[1]1 полуг'!H52</f>
        <v>0</v>
      </c>
      <c r="H81" s="61"/>
      <c r="I81" s="61"/>
      <c r="J81" s="61"/>
      <c r="K81" s="61"/>
      <c r="L81" s="61"/>
      <c r="M81" s="59">
        <f t="shared" si="11"/>
        <v>0</v>
      </c>
      <c r="N81" s="60">
        <f>'[1]1 полуг'!P52</f>
        <v>0</v>
      </c>
      <c r="O81" s="61"/>
      <c r="P81" s="61">
        <f>'[1]1 полуг'!R52</f>
        <v>0</v>
      </c>
      <c r="Q81" s="61">
        <f>'[1]1 полуг'!S52</f>
        <v>0</v>
      </c>
      <c r="R81" s="59">
        <f t="shared" si="10"/>
        <v>0</v>
      </c>
      <c r="T81" s="11"/>
      <c r="U81" s="12"/>
      <c r="V81" s="12"/>
    </row>
    <row r="82" spans="1:22" ht="15" customHeight="1">
      <c r="A82" s="22" t="s">
        <v>97</v>
      </c>
      <c r="B82" s="15">
        <v>226</v>
      </c>
      <c r="C82" s="61"/>
      <c r="D82" s="61">
        <v>283.53323</v>
      </c>
      <c r="E82" s="61">
        <v>2.8</v>
      </c>
      <c r="F82" s="61">
        <f>'[1]1 полуг'!H68</f>
        <v>0</v>
      </c>
      <c r="G82" s="61">
        <f>'[1]1 полуг'!H68</f>
        <v>0</v>
      </c>
      <c r="H82" s="61">
        <v>8.8000000000000007</v>
      </c>
      <c r="I82" s="61">
        <v>294</v>
      </c>
      <c r="J82" s="61">
        <v>69.680000000000007</v>
      </c>
      <c r="K82" s="61"/>
      <c r="L82" s="61">
        <v>30</v>
      </c>
      <c r="M82" s="59">
        <f t="shared" si="11"/>
        <v>99.68</v>
      </c>
      <c r="N82" s="60">
        <v>278.39600000000002</v>
      </c>
      <c r="O82" s="61">
        <f>'[1]1 полуг'!P68</f>
        <v>0</v>
      </c>
      <c r="P82" s="61">
        <f>'[1]1 полуг'!Q68</f>
        <v>0</v>
      </c>
      <c r="Q82" s="61">
        <f>'[1]1 полуг'!R68</f>
        <v>0</v>
      </c>
      <c r="R82" s="59">
        <f t="shared" si="10"/>
        <v>967.20922999999993</v>
      </c>
      <c r="T82" s="11"/>
      <c r="U82" s="12"/>
      <c r="V82" s="12"/>
    </row>
    <row r="83" spans="1:22" ht="15" customHeight="1">
      <c r="A83" s="22" t="s">
        <v>98</v>
      </c>
      <c r="B83" s="15">
        <v>226</v>
      </c>
      <c r="C83" s="61">
        <v>1.98</v>
      </c>
      <c r="D83" s="61">
        <f>'[1]3кв'!G63+'[1]1 полуг'!F61</f>
        <v>0</v>
      </c>
      <c r="E83" s="61"/>
      <c r="F83" s="61">
        <f>'[1]3кв'!I67+'[1]1 полуг'!H61</f>
        <v>0</v>
      </c>
      <c r="G83" s="61">
        <f>'[1]3кв'!I67+'[1]1 полуг'!H61</f>
        <v>0</v>
      </c>
      <c r="H83" s="61"/>
      <c r="I83" s="61"/>
      <c r="J83" s="61"/>
      <c r="K83" s="61"/>
      <c r="L83" s="61"/>
      <c r="M83" s="59">
        <f t="shared" si="11"/>
        <v>0</v>
      </c>
      <c r="N83" s="60">
        <f>'[1]3кв'!R67+'[1]1 полуг'!P61</f>
        <v>0</v>
      </c>
      <c r="O83" s="61"/>
      <c r="P83" s="61">
        <f>'[1]3кв'!S67+'[1]1 полуг'!R61</f>
        <v>0</v>
      </c>
      <c r="Q83" s="61">
        <f>'[1]3кв'!T67+'[1]1 полуг'!S61</f>
        <v>0</v>
      </c>
      <c r="R83" s="59">
        <f t="shared" si="10"/>
        <v>1.98</v>
      </c>
      <c r="T83" s="11"/>
      <c r="U83" s="12"/>
      <c r="V83" s="12"/>
    </row>
    <row r="84" spans="1:22" s="19" customFormat="1" ht="15" customHeight="1">
      <c r="A84" s="31" t="s">
        <v>99</v>
      </c>
      <c r="B84" s="32">
        <v>242</v>
      </c>
      <c r="C84" s="58">
        <f>SUM(C85:C87)</f>
        <v>0</v>
      </c>
      <c r="D84" s="58">
        <f>SUM(D85:D90)</f>
        <v>103.2</v>
      </c>
      <c r="E84" s="58">
        <f>SUM(E85:E89)</f>
        <v>0</v>
      </c>
      <c r="F84" s="58">
        <f t="shared" ref="F84:Q84" si="12">SUM(F85:F87)</f>
        <v>0</v>
      </c>
      <c r="G84" s="58">
        <f t="shared" si="12"/>
        <v>0</v>
      </c>
      <c r="H84" s="58">
        <f t="shared" si="12"/>
        <v>0</v>
      </c>
      <c r="I84" s="58">
        <f>SUM(I85:I92)</f>
        <v>240</v>
      </c>
      <c r="J84" s="58">
        <f>SUM(J85:J87)</f>
        <v>0</v>
      </c>
      <c r="K84" s="58">
        <f t="shared" si="12"/>
        <v>0</v>
      </c>
      <c r="L84" s="58">
        <f t="shared" si="12"/>
        <v>0</v>
      </c>
      <c r="M84" s="59">
        <f t="shared" si="11"/>
        <v>0</v>
      </c>
      <c r="N84" s="58">
        <f>SUM(N85:N92)</f>
        <v>50</v>
      </c>
      <c r="O84" s="58">
        <f t="shared" si="12"/>
        <v>0</v>
      </c>
      <c r="P84" s="58">
        <f t="shared" si="12"/>
        <v>0</v>
      </c>
      <c r="Q84" s="58">
        <f t="shared" si="12"/>
        <v>0</v>
      </c>
      <c r="R84" s="59">
        <f t="shared" si="10"/>
        <v>393.2</v>
      </c>
      <c r="S84" s="17"/>
      <c r="T84" s="17"/>
      <c r="U84" s="18"/>
      <c r="V84" s="18"/>
    </row>
    <row r="85" spans="1:22" ht="15" hidden="1" customHeight="1">
      <c r="A85" s="22" t="s">
        <v>100</v>
      </c>
      <c r="B85" s="30">
        <v>242</v>
      </c>
      <c r="C85" s="61"/>
      <c r="D85" s="58"/>
      <c r="E85" s="58"/>
      <c r="F85" s="58"/>
      <c r="G85" s="58"/>
      <c r="H85" s="58"/>
      <c r="I85" s="58"/>
      <c r="J85" s="58"/>
      <c r="K85" s="58"/>
      <c r="L85" s="58"/>
      <c r="M85" s="59">
        <f t="shared" si="11"/>
        <v>0</v>
      </c>
      <c r="N85" s="58"/>
      <c r="O85" s="58"/>
      <c r="P85" s="58"/>
      <c r="Q85" s="58"/>
      <c r="R85" s="59">
        <f t="shared" si="10"/>
        <v>0</v>
      </c>
      <c r="T85" s="11"/>
      <c r="U85" s="12"/>
      <c r="V85" s="12"/>
    </row>
    <row r="86" spans="1:22" ht="12" hidden="1" customHeight="1">
      <c r="A86" s="22" t="s">
        <v>101</v>
      </c>
      <c r="B86" s="30">
        <v>242</v>
      </c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59">
        <f t="shared" si="11"/>
        <v>0</v>
      </c>
      <c r="N86" s="61"/>
      <c r="O86" s="61"/>
      <c r="P86" s="61"/>
      <c r="Q86" s="61"/>
      <c r="R86" s="59">
        <f t="shared" si="10"/>
        <v>0</v>
      </c>
      <c r="T86" s="11"/>
      <c r="U86" s="12"/>
      <c r="V86" s="12"/>
    </row>
    <row r="87" spans="1:22" ht="15" hidden="1" customHeight="1">
      <c r="A87" s="22" t="s">
        <v>102</v>
      </c>
      <c r="B87" s="30">
        <v>242</v>
      </c>
      <c r="C87" s="61"/>
      <c r="D87" s="61"/>
      <c r="E87" s="61">
        <f>'[1]3кв'!H74+'[1]1 полуг'!G72+'[1]1 полуг'!G73</f>
        <v>0</v>
      </c>
      <c r="F87" s="61">
        <f>'[1]3кв'!I74+'[1]1 полуг'!H72+'[1]1 полуг'!H73</f>
        <v>0</v>
      </c>
      <c r="G87" s="61">
        <f>'[1]3кв'!I74+'[1]1 полуг'!H72+'[1]1 полуг'!H73</f>
        <v>0</v>
      </c>
      <c r="H87" s="61"/>
      <c r="I87" s="61"/>
      <c r="J87" s="61"/>
      <c r="K87" s="61"/>
      <c r="L87" s="61"/>
      <c r="M87" s="59">
        <f t="shared" si="11"/>
        <v>0</v>
      </c>
      <c r="N87" s="61">
        <f>'[1]3кв'!R74+'[1]1 полуг'!P72+'[1]1 полуг'!P73</f>
        <v>0</v>
      </c>
      <c r="O87" s="61"/>
      <c r="P87" s="61">
        <f>'[1]3кв'!S74+'[1]1 полуг'!R72+'[1]1 полуг'!R73</f>
        <v>0</v>
      </c>
      <c r="Q87" s="61">
        <f>'[1]3кв'!T74+'[1]1 полуг'!S72+'[1]1 полуг'!S73</f>
        <v>0</v>
      </c>
      <c r="R87" s="59">
        <f t="shared" si="10"/>
        <v>0</v>
      </c>
      <c r="T87" s="11"/>
      <c r="U87" s="12"/>
      <c r="V87" s="12"/>
    </row>
    <row r="88" spans="1:22" ht="12.75" hidden="1" customHeight="1">
      <c r="A88" s="22" t="s">
        <v>103</v>
      </c>
      <c r="B88" s="30">
        <v>242</v>
      </c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59">
        <f t="shared" si="11"/>
        <v>0</v>
      </c>
      <c r="N88" s="61"/>
      <c r="O88" s="61"/>
      <c r="P88" s="61"/>
      <c r="Q88" s="61"/>
      <c r="R88" s="59">
        <f t="shared" si="10"/>
        <v>0</v>
      </c>
      <c r="T88" s="11"/>
      <c r="U88" s="12"/>
      <c r="V88" s="12"/>
    </row>
    <row r="89" spans="1:22" ht="15" customHeight="1">
      <c r="A89" s="33" t="s">
        <v>104</v>
      </c>
      <c r="B89" s="30">
        <v>242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59">
        <f t="shared" si="11"/>
        <v>0</v>
      </c>
      <c r="N89" s="61">
        <v>50</v>
      </c>
      <c r="O89" s="61"/>
      <c r="P89" s="61"/>
      <c r="Q89" s="61"/>
      <c r="R89" s="59">
        <f t="shared" si="10"/>
        <v>50</v>
      </c>
      <c r="T89" s="11"/>
      <c r="U89" s="12"/>
      <c r="V89" s="12"/>
    </row>
    <row r="90" spans="1:22" s="19" customFormat="1" ht="15" customHeight="1">
      <c r="A90" s="33" t="s">
        <v>99</v>
      </c>
      <c r="B90" s="30">
        <v>242</v>
      </c>
      <c r="C90" s="58"/>
      <c r="D90" s="61">
        <v>103.2</v>
      </c>
      <c r="E90" s="58">
        <f>'[1]3кв'!H76</f>
        <v>0</v>
      </c>
      <c r="F90" s="58">
        <f>'[1]3кв'!I76</f>
        <v>0</v>
      </c>
      <c r="G90" s="58">
        <f>'[1]3кв'!I76</f>
        <v>0</v>
      </c>
      <c r="H90" s="61"/>
      <c r="I90" s="61">
        <v>240</v>
      </c>
      <c r="J90" s="58">
        <f>'[1]3кв'!N76</f>
        <v>0</v>
      </c>
      <c r="K90" s="58"/>
      <c r="L90" s="58">
        <f>'[1]3кв'!P76</f>
        <v>0</v>
      </c>
      <c r="M90" s="59">
        <f t="shared" si="11"/>
        <v>0</v>
      </c>
      <c r="N90" s="58">
        <f>'[1]3кв'!R76</f>
        <v>0</v>
      </c>
      <c r="O90" s="58"/>
      <c r="P90" s="58">
        <f>'[1]3кв'!S76</f>
        <v>0</v>
      </c>
      <c r="Q90" s="58">
        <f>'[1]3кв'!T76</f>
        <v>0</v>
      </c>
      <c r="R90" s="59">
        <f t="shared" si="10"/>
        <v>343.2</v>
      </c>
      <c r="T90" s="11"/>
      <c r="U90" s="12"/>
      <c r="V90" s="12"/>
    </row>
    <row r="91" spans="1:22" hidden="1">
      <c r="A91" s="1" t="s">
        <v>105</v>
      </c>
      <c r="B91" s="30">
        <v>242</v>
      </c>
      <c r="C91" s="61"/>
      <c r="D91" s="61"/>
      <c r="E91" s="61"/>
      <c r="F91" s="61">
        <f>'[1]1 полуг'!H74</f>
        <v>0</v>
      </c>
      <c r="G91" s="61">
        <f>'[1]1 полуг'!H74</f>
        <v>0</v>
      </c>
      <c r="H91" s="61"/>
      <c r="I91" s="61"/>
      <c r="J91" s="61">
        <f>'[1]1 полуг'!L74</f>
        <v>0</v>
      </c>
      <c r="K91" s="61"/>
      <c r="L91" s="61"/>
      <c r="M91" s="59">
        <f t="shared" si="11"/>
        <v>0</v>
      </c>
      <c r="N91" s="61">
        <f>'[1]1 полуг'!P74</f>
        <v>0</v>
      </c>
      <c r="O91" s="61"/>
      <c r="P91" s="61">
        <f>'[1]1 полуг'!R74</f>
        <v>0</v>
      </c>
      <c r="Q91" s="61">
        <f>'[1]1 полуг'!S74</f>
        <v>0</v>
      </c>
      <c r="R91" s="59">
        <f t="shared" si="10"/>
        <v>0</v>
      </c>
      <c r="T91" s="11"/>
      <c r="U91" s="12"/>
      <c r="V91" s="12"/>
    </row>
    <row r="92" spans="1:22" ht="15" hidden="1" customHeight="1">
      <c r="A92" s="24" t="s">
        <v>106</v>
      </c>
      <c r="B92" s="30">
        <v>242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9">
        <f t="shared" si="11"/>
        <v>0</v>
      </c>
      <c r="N92" s="58"/>
      <c r="O92" s="58"/>
      <c r="P92" s="58"/>
      <c r="Q92" s="58"/>
      <c r="R92" s="59">
        <f t="shared" si="10"/>
        <v>0</v>
      </c>
      <c r="T92" s="11"/>
      <c r="U92" s="12"/>
      <c r="V92" s="12"/>
    </row>
    <row r="93" spans="1:22" ht="15" customHeight="1">
      <c r="A93" s="25" t="s">
        <v>107</v>
      </c>
      <c r="B93" s="32">
        <v>227</v>
      </c>
      <c r="C93" s="61">
        <v>3.5879099999999999</v>
      </c>
      <c r="D93" s="58"/>
      <c r="E93" s="58">
        <v>3.2115999999999998</v>
      </c>
      <c r="F93" s="58"/>
      <c r="G93" s="58"/>
      <c r="H93" s="58"/>
      <c r="I93" s="58">
        <v>6.5150499999999996</v>
      </c>
      <c r="J93" s="61">
        <v>15.19753</v>
      </c>
      <c r="K93" s="58"/>
      <c r="L93" s="58"/>
      <c r="M93" s="59">
        <f t="shared" si="11"/>
        <v>15.19753</v>
      </c>
      <c r="N93" s="58">
        <v>15.798</v>
      </c>
      <c r="O93" s="58"/>
      <c r="P93" s="58"/>
      <c r="Q93" s="58"/>
      <c r="R93" s="59">
        <f t="shared" si="10"/>
        <v>44.310090000000002</v>
      </c>
      <c r="T93" s="11"/>
      <c r="U93" s="12"/>
      <c r="V93" s="12"/>
    </row>
    <row r="94" spans="1:22" ht="15" customHeight="1">
      <c r="A94" s="25" t="s">
        <v>108</v>
      </c>
      <c r="B94" s="32">
        <v>231</v>
      </c>
      <c r="C94" s="61"/>
      <c r="D94" s="58"/>
      <c r="E94" s="58">
        <v>0.74795</v>
      </c>
      <c r="F94" s="58"/>
      <c r="G94" s="58"/>
      <c r="H94" s="58"/>
      <c r="I94" s="58"/>
      <c r="J94" s="61"/>
      <c r="K94" s="58"/>
      <c r="L94" s="58"/>
      <c r="M94" s="59">
        <f t="shared" si="11"/>
        <v>0</v>
      </c>
      <c r="N94" s="58"/>
      <c r="O94" s="58"/>
      <c r="P94" s="58"/>
      <c r="Q94" s="58"/>
      <c r="R94" s="59">
        <f t="shared" si="10"/>
        <v>0.74795</v>
      </c>
      <c r="T94" s="11"/>
      <c r="U94" s="12"/>
      <c r="V94" s="12"/>
    </row>
    <row r="95" spans="1:22" ht="12.75" customHeight="1">
      <c r="A95" s="34" t="s">
        <v>109</v>
      </c>
      <c r="B95" s="32">
        <v>260</v>
      </c>
      <c r="C95" s="58">
        <f>SUM(C96:C100)</f>
        <v>37.799999999999997</v>
      </c>
      <c r="D95" s="58">
        <f>SUM(D96:D100)</f>
        <v>0</v>
      </c>
      <c r="E95" s="58">
        <f t="shared" ref="E95:Q95" si="13">SUM(E96:E100)</f>
        <v>0</v>
      </c>
      <c r="F95" s="58">
        <f t="shared" si="13"/>
        <v>0</v>
      </c>
      <c r="G95" s="58">
        <f t="shared" si="13"/>
        <v>0</v>
      </c>
      <c r="H95" s="58">
        <f t="shared" si="13"/>
        <v>0</v>
      </c>
      <c r="I95" s="58">
        <f t="shared" si="13"/>
        <v>0</v>
      </c>
      <c r="J95" s="58">
        <f t="shared" si="13"/>
        <v>0</v>
      </c>
      <c r="K95" s="58">
        <f t="shared" si="13"/>
        <v>0</v>
      </c>
      <c r="L95" s="58">
        <f t="shared" si="13"/>
        <v>0</v>
      </c>
      <c r="M95" s="59">
        <f t="shared" si="11"/>
        <v>0</v>
      </c>
      <c r="N95" s="58">
        <f t="shared" si="13"/>
        <v>0</v>
      </c>
      <c r="O95" s="58">
        <f t="shared" si="13"/>
        <v>0</v>
      </c>
      <c r="P95" s="58">
        <f t="shared" si="13"/>
        <v>0</v>
      </c>
      <c r="Q95" s="58">
        <f t="shared" si="13"/>
        <v>11.4</v>
      </c>
      <c r="R95" s="59">
        <f t="shared" si="10"/>
        <v>49.199999999999996</v>
      </c>
      <c r="T95" s="11"/>
      <c r="U95" s="12"/>
      <c r="V95" s="12"/>
    </row>
    <row r="96" spans="1:22" ht="15" customHeight="1">
      <c r="A96" s="24" t="s">
        <v>110</v>
      </c>
      <c r="B96" s="30">
        <v>261</v>
      </c>
      <c r="C96" s="59">
        <v>37.799999999999997</v>
      </c>
      <c r="D96" s="60"/>
      <c r="E96" s="60"/>
      <c r="F96" s="60">
        <f>'[1]3кв'!I80</f>
        <v>0</v>
      </c>
      <c r="G96" s="60">
        <f>'[1]3кв'!I80</f>
        <v>0</v>
      </c>
      <c r="H96" s="60"/>
      <c r="I96" s="60"/>
      <c r="J96" s="60">
        <f>'[1]3кв'!N80</f>
        <v>0</v>
      </c>
      <c r="K96" s="61"/>
      <c r="L96" s="61"/>
      <c r="M96" s="59">
        <f t="shared" si="11"/>
        <v>0</v>
      </c>
      <c r="N96" s="61">
        <f>'[1]3кв'!R80</f>
        <v>0</v>
      </c>
      <c r="O96" s="61"/>
      <c r="P96" s="61"/>
      <c r="Q96" s="61">
        <f>'[1]3кв'!T80</f>
        <v>0</v>
      </c>
      <c r="R96" s="59">
        <f t="shared" si="10"/>
        <v>37.799999999999997</v>
      </c>
      <c r="T96" s="11"/>
      <c r="U96" s="12"/>
      <c r="V96" s="12"/>
    </row>
    <row r="97" spans="1:22" ht="15" customHeight="1">
      <c r="A97" s="28" t="s">
        <v>111</v>
      </c>
      <c r="B97" s="30">
        <v>262</v>
      </c>
      <c r="C97" s="60"/>
      <c r="D97" s="60"/>
      <c r="E97" s="60"/>
      <c r="F97" s="60">
        <f>'[1]3кв'!I81+'[1]1 полуг'!H80</f>
        <v>0</v>
      </c>
      <c r="G97" s="60">
        <f>'[1]3кв'!I81+'[1]1 полуг'!H80</f>
        <v>0</v>
      </c>
      <c r="H97" s="60"/>
      <c r="I97" s="60"/>
      <c r="J97" s="60">
        <f>'[1]3кв'!N81+'[1]1 полуг'!L80</f>
        <v>0</v>
      </c>
      <c r="K97" s="61"/>
      <c r="L97" s="61"/>
      <c r="M97" s="59">
        <f t="shared" si="11"/>
        <v>0</v>
      </c>
      <c r="N97" s="61"/>
      <c r="O97" s="61"/>
      <c r="P97" s="61"/>
      <c r="Q97" s="61">
        <v>11.4</v>
      </c>
      <c r="R97" s="59">
        <f t="shared" si="10"/>
        <v>11.4</v>
      </c>
      <c r="S97" s="11"/>
      <c r="T97" s="11"/>
      <c r="U97" s="12"/>
      <c r="V97" s="12"/>
    </row>
    <row r="98" spans="1:22" ht="12.75" hidden="1" customHeight="1">
      <c r="A98" s="28" t="s">
        <v>112</v>
      </c>
      <c r="B98" s="30">
        <v>262</v>
      </c>
      <c r="C98" s="60"/>
      <c r="D98" s="60"/>
      <c r="E98" s="60"/>
      <c r="F98" s="60">
        <f>'[1]1 полуг'!H82</f>
        <v>0</v>
      </c>
      <c r="G98" s="60">
        <f>'[1]1 полуг'!H82</f>
        <v>0</v>
      </c>
      <c r="H98" s="60"/>
      <c r="I98" s="60"/>
      <c r="J98" s="60"/>
      <c r="K98" s="61"/>
      <c r="L98" s="61"/>
      <c r="M98" s="59">
        <f t="shared" si="11"/>
        <v>0</v>
      </c>
      <c r="N98" s="61">
        <f>'[1]1 полуг'!P82</f>
        <v>0</v>
      </c>
      <c r="O98" s="61"/>
      <c r="P98" s="61"/>
      <c r="Q98" s="61"/>
      <c r="R98" s="59">
        <f t="shared" si="10"/>
        <v>0</v>
      </c>
      <c r="S98" s="11"/>
      <c r="T98" s="11"/>
      <c r="U98" s="12"/>
      <c r="V98" s="12"/>
    </row>
    <row r="99" spans="1:22" ht="12.75" hidden="1" customHeight="1">
      <c r="A99" s="28" t="s">
        <v>56</v>
      </c>
      <c r="B99" s="30">
        <v>263</v>
      </c>
      <c r="C99" s="60"/>
      <c r="D99" s="60"/>
      <c r="E99" s="60"/>
      <c r="F99" s="60"/>
      <c r="G99" s="60"/>
      <c r="H99" s="60"/>
      <c r="I99" s="60"/>
      <c r="J99" s="60"/>
      <c r="K99" s="61"/>
      <c r="L99" s="61"/>
      <c r="M99" s="59">
        <f t="shared" si="11"/>
        <v>0</v>
      </c>
      <c r="N99" s="61"/>
      <c r="O99" s="61"/>
      <c r="P99" s="61"/>
      <c r="Q99" s="61"/>
      <c r="R99" s="59">
        <f t="shared" si="10"/>
        <v>0</v>
      </c>
      <c r="S99" s="11"/>
      <c r="T99" s="11"/>
      <c r="U99" s="12"/>
      <c r="V99" s="12"/>
    </row>
    <row r="100" spans="1:22" ht="12.75" hidden="1" customHeight="1">
      <c r="A100" s="28" t="s">
        <v>113</v>
      </c>
      <c r="B100" s="30">
        <v>263</v>
      </c>
      <c r="C100" s="60"/>
      <c r="D100" s="60"/>
      <c r="E100" s="60"/>
      <c r="F100" s="60">
        <f>'[1]3кв'!I84+'[1]1 полуг'!H83</f>
        <v>0</v>
      </c>
      <c r="G100" s="60">
        <f>'[1]3кв'!I84+'[1]1 полуг'!H83</f>
        <v>0</v>
      </c>
      <c r="H100" s="60"/>
      <c r="I100" s="60"/>
      <c r="J100" s="60">
        <f>'[1]3кв'!N84+'[1]1 полуг'!L83</f>
        <v>0</v>
      </c>
      <c r="K100" s="61"/>
      <c r="L100" s="61"/>
      <c r="M100" s="59">
        <f t="shared" si="11"/>
        <v>0</v>
      </c>
      <c r="N100" s="61"/>
      <c r="O100" s="61"/>
      <c r="P100" s="61">
        <f>'[1]3кв'!S84+'[1]1 полуг'!R83</f>
        <v>0</v>
      </c>
      <c r="Q100" s="61">
        <f>'[1]3кв'!T84+'[1]1 полуг'!S83</f>
        <v>0</v>
      </c>
      <c r="R100" s="59">
        <f t="shared" si="10"/>
        <v>0</v>
      </c>
      <c r="T100" s="11"/>
      <c r="U100" s="12"/>
      <c r="V100" s="12"/>
    </row>
    <row r="101" spans="1:22" ht="15" customHeight="1">
      <c r="A101" s="31" t="s">
        <v>114</v>
      </c>
      <c r="B101" s="32">
        <v>290</v>
      </c>
      <c r="C101" s="59">
        <f>SUM(C102:C113)</f>
        <v>761.94465000000002</v>
      </c>
      <c r="D101" s="59">
        <f t="shared" ref="D101:Q101" si="14">SUM(D102:D113)</f>
        <v>573.78805999999997</v>
      </c>
      <c r="E101" s="59">
        <f t="shared" si="14"/>
        <v>2.165</v>
      </c>
      <c r="F101" s="59">
        <f t="shared" si="14"/>
        <v>0</v>
      </c>
      <c r="G101" s="59">
        <f t="shared" si="14"/>
        <v>0</v>
      </c>
      <c r="H101" s="59">
        <f t="shared" si="14"/>
        <v>0</v>
      </c>
      <c r="I101" s="59">
        <f t="shared" si="14"/>
        <v>20</v>
      </c>
      <c r="J101" s="59">
        <f>SUM(J102:J113)</f>
        <v>1472.194</v>
      </c>
      <c r="K101" s="59">
        <f t="shared" si="14"/>
        <v>0</v>
      </c>
      <c r="L101" s="59">
        <f t="shared" si="14"/>
        <v>0</v>
      </c>
      <c r="M101" s="59">
        <f t="shared" si="14"/>
        <v>1472.194</v>
      </c>
      <c r="N101" s="59">
        <f t="shared" si="14"/>
        <v>109.289</v>
      </c>
      <c r="O101" s="59">
        <f t="shared" si="14"/>
        <v>0</v>
      </c>
      <c r="P101" s="59">
        <f t="shared" si="14"/>
        <v>0</v>
      </c>
      <c r="Q101" s="59">
        <f t="shared" si="14"/>
        <v>9.18</v>
      </c>
      <c r="R101" s="59">
        <f t="shared" si="10"/>
        <v>2948.5607099999997</v>
      </c>
      <c r="S101" s="11"/>
      <c r="T101" s="11"/>
      <c r="U101" s="12"/>
      <c r="V101" s="12"/>
    </row>
    <row r="102" spans="1:22" ht="12.75" customHeight="1">
      <c r="A102" s="22" t="s">
        <v>115</v>
      </c>
      <c r="B102" s="30">
        <v>291</v>
      </c>
      <c r="C102" s="60">
        <v>611.94465000000002</v>
      </c>
      <c r="D102" s="60"/>
      <c r="E102" s="60">
        <v>2.165</v>
      </c>
      <c r="F102" s="60">
        <f>'[1]3кв'!I86+'[1]1 полуг'!H85</f>
        <v>0</v>
      </c>
      <c r="G102" s="60">
        <f>'[1]3кв'!I86+'[1]1 полуг'!H85</f>
        <v>0</v>
      </c>
      <c r="H102" s="60"/>
      <c r="I102" s="60"/>
      <c r="J102" s="60">
        <v>1460.194</v>
      </c>
      <c r="K102" s="61"/>
      <c r="L102" s="61"/>
      <c r="M102" s="59">
        <f t="shared" si="11"/>
        <v>1460.194</v>
      </c>
      <c r="N102" s="61">
        <v>109.289</v>
      </c>
      <c r="O102" s="61"/>
      <c r="P102" s="61"/>
      <c r="Q102" s="61">
        <v>9.18</v>
      </c>
      <c r="R102" s="59">
        <f t="shared" si="10"/>
        <v>2192.7726499999999</v>
      </c>
      <c r="T102" s="11"/>
      <c r="U102" s="12"/>
      <c r="V102" s="12"/>
    </row>
    <row r="103" spans="1:22" ht="15" hidden="1" customHeight="1">
      <c r="A103" s="22" t="s">
        <v>116</v>
      </c>
      <c r="B103" s="30">
        <v>290</v>
      </c>
      <c r="C103" s="60"/>
      <c r="D103" s="60"/>
      <c r="E103" s="60"/>
      <c r="F103" s="60">
        <f>'[1]3кв'!I87+'[1]1 полуг'!H86</f>
        <v>0</v>
      </c>
      <c r="G103" s="60">
        <f>'[1]3кв'!I87+'[1]1 полуг'!H86</f>
        <v>0</v>
      </c>
      <c r="H103" s="60"/>
      <c r="I103" s="60"/>
      <c r="J103" s="60"/>
      <c r="K103" s="61"/>
      <c r="L103" s="61"/>
      <c r="M103" s="59">
        <f t="shared" si="11"/>
        <v>0</v>
      </c>
      <c r="N103" s="61"/>
      <c r="O103" s="61"/>
      <c r="P103" s="61">
        <f>'[1]3кв'!S87+'[1]1 полуг'!R86</f>
        <v>0</v>
      </c>
      <c r="Q103" s="61"/>
      <c r="R103" s="59">
        <f t="shared" si="10"/>
        <v>0</v>
      </c>
      <c r="T103" s="11"/>
      <c r="U103" s="12"/>
      <c r="V103" s="12"/>
    </row>
    <row r="104" spans="1:22" ht="16.5" customHeight="1">
      <c r="A104" s="22" t="s">
        <v>117</v>
      </c>
      <c r="B104" s="30">
        <v>290</v>
      </c>
      <c r="C104" s="60">
        <v>100</v>
      </c>
      <c r="D104" s="60"/>
      <c r="E104" s="60"/>
      <c r="F104" s="60">
        <f>'[1]3кв'!I91+'[1]1 полуг'!H93</f>
        <v>0</v>
      </c>
      <c r="G104" s="60">
        <f>'[1]3кв'!I91+'[1]1 полуг'!H93</f>
        <v>0</v>
      </c>
      <c r="H104" s="60"/>
      <c r="I104" s="60"/>
      <c r="J104" s="60"/>
      <c r="K104" s="61"/>
      <c r="L104" s="61"/>
      <c r="M104" s="59">
        <f t="shared" si="11"/>
        <v>0</v>
      </c>
      <c r="N104" s="61"/>
      <c r="O104" s="61"/>
      <c r="P104" s="61">
        <f>'[1]3кв'!S91</f>
        <v>0</v>
      </c>
      <c r="Q104" s="61"/>
      <c r="R104" s="59">
        <f t="shared" si="10"/>
        <v>100</v>
      </c>
      <c r="T104" s="11"/>
      <c r="U104" s="12"/>
      <c r="V104" s="12"/>
    </row>
    <row r="105" spans="1:22" ht="12.75" hidden="1" customHeight="1">
      <c r="A105" s="22" t="s">
        <v>118</v>
      </c>
      <c r="B105" s="30">
        <v>291</v>
      </c>
      <c r="C105" s="60"/>
      <c r="D105" s="60"/>
      <c r="E105" s="60"/>
      <c r="F105" s="60">
        <f>'[1]3кв'!I90+'[1]1 полуг'!H89</f>
        <v>0</v>
      </c>
      <c r="G105" s="60">
        <f>'[1]3кв'!I90+'[1]1 полуг'!H89</f>
        <v>0</v>
      </c>
      <c r="H105" s="60"/>
      <c r="I105" s="60"/>
      <c r="J105" s="60"/>
      <c r="K105" s="61"/>
      <c r="L105" s="61"/>
      <c r="M105" s="59">
        <f t="shared" si="11"/>
        <v>0</v>
      </c>
      <c r="N105" s="61"/>
      <c r="O105" s="61"/>
      <c r="P105" s="61">
        <f>'[1]3кв'!S90+'[1]1 полуг'!R89</f>
        <v>0</v>
      </c>
      <c r="Q105" s="61"/>
      <c r="R105" s="59">
        <f t="shared" si="10"/>
        <v>0</v>
      </c>
      <c r="T105" s="11"/>
      <c r="U105" s="12"/>
      <c r="V105" s="12"/>
    </row>
    <row r="106" spans="1:22" ht="17.25" hidden="1" customHeight="1">
      <c r="A106" s="22" t="s">
        <v>119</v>
      </c>
      <c r="B106" s="30">
        <v>290</v>
      </c>
      <c r="C106" s="60"/>
      <c r="D106" s="60"/>
      <c r="E106" s="60"/>
      <c r="F106" s="60">
        <f>'[1]1 полуг'!H92</f>
        <v>0</v>
      </c>
      <c r="G106" s="60">
        <f>'[1]1 полуг'!H92</f>
        <v>0</v>
      </c>
      <c r="H106" s="60"/>
      <c r="I106" s="60"/>
      <c r="J106" s="60">
        <f>'[1]1 полуг'!L92</f>
        <v>0</v>
      </c>
      <c r="K106" s="61"/>
      <c r="L106" s="61"/>
      <c r="M106" s="59">
        <f t="shared" si="11"/>
        <v>0</v>
      </c>
      <c r="N106" s="61"/>
      <c r="O106" s="61"/>
      <c r="P106" s="61">
        <f>'[1]1 полуг'!R92</f>
        <v>0</v>
      </c>
      <c r="Q106" s="61"/>
      <c r="R106" s="59">
        <f t="shared" si="10"/>
        <v>0</v>
      </c>
      <c r="T106" s="11"/>
      <c r="U106" s="12"/>
      <c r="V106" s="12"/>
    </row>
    <row r="107" spans="1:22" ht="15" customHeight="1">
      <c r="A107" s="22" t="s">
        <v>120</v>
      </c>
      <c r="B107" s="30">
        <v>290</v>
      </c>
      <c r="C107" s="60"/>
      <c r="D107" s="60"/>
      <c r="E107" s="60"/>
      <c r="F107" s="60">
        <f>'[1]1 полуг'!H87</f>
        <v>0</v>
      </c>
      <c r="G107" s="60">
        <f>'[1]1 полуг'!H87</f>
        <v>0</v>
      </c>
      <c r="H107" s="60"/>
      <c r="I107" s="60"/>
      <c r="J107" s="60">
        <v>12</v>
      </c>
      <c r="K107" s="61"/>
      <c r="L107" s="61"/>
      <c r="M107" s="59">
        <f t="shared" si="11"/>
        <v>12</v>
      </c>
      <c r="N107" s="61"/>
      <c r="O107" s="61"/>
      <c r="P107" s="61">
        <f>'[1]1 полуг'!R87</f>
        <v>0</v>
      </c>
      <c r="Q107" s="61"/>
      <c r="R107" s="59">
        <f t="shared" si="10"/>
        <v>12</v>
      </c>
      <c r="T107" s="11"/>
      <c r="U107" s="12"/>
      <c r="V107" s="12"/>
    </row>
    <row r="108" spans="1:22" ht="12.75" customHeight="1">
      <c r="A108" s="22" t="s">
        <v>121</v>
      </c>
      <c r="B108" s="30">
        <v>290</v>
      </c>
      <c r="C108" s="60">
        <v>50</v>
      </c>
      <c r="D108" s="60">
        <v>573.78805999999997</v>
      </c>
      <c r="E108" s="60"/>
      <c r="F108" s="60">
        <f>'[1]1 полуг'!H88</f>
        <v>0</v>
      </c>
      <c r="G108" s="60">
        <f>'[1]1 полуг'!H88</f>
        <v>0</v>
      </c>
      <c r="H108" s="60"/>
      <c r="I108" s="60">
        <v>20</v>
      </c>
      <c r="J108" s="60"/>
      <c r="K108" s="61"/>
      <c r="L108" s="61"/>
      <c r="M108" s="59">
        <f t="shared" si="11"/>
        <v>0</v>
      </c>
      <c r="N108" s="61"/>
      <c r="O108" s="61"/>
      <c r="P108" s="61">
        <f>'[1]1 полуг'!R88</f>
        <v>0</v>
      </c>
      <c r="Q108" s="61"/>
      <c r="R108" s="59">
        <f t="shared" si="10"/>
        <v>643.78805999999997</v>
      </c>
      <c r="T108" s="11"/>
      <c r="U108" s="12"/>
      <c r="V108" s="12"/>
    </row>
    <row r="109" spans="1:22" hidden="1">
      <c r="A109" s="22" t="s">
        <v>122</v>
      </c>
      <c r="B109" s="30">
        <v>290</v>
      </c>
      <c r="C109" s="60"/>
      <c r="D109" s="60"/>
      <c r="E109" s="60"/>
      <c r="F109" s="60">
        <f>'[1]1 полуг'!H90</f>
        <v>0</v>
      </c>
      <c r="G109" s="60">
        <f>'[1]1 полуг'!H90</f>
        <v>0</v>
      </c>
      <c r="H109" s="60"/>
      <c r="I109" s="60"/>
      <c r="J109" s="60">
        <f>'[1]1 полуг'!L90</f>
        <v>0</v>
      </c>
      <c r="K109" s="61"/>
      <c r="L109" s="61"/>
      <c r="M109" s="59">
        <f t="shared" si="11"/>
        <v>0</v>
      </c>
      <c r="N109" s="61"/>
      <c r="O109" s="61"/>
      <c r="P109" s="61">
        <f>'[1]1 полуг'!R90</f>
        <v>0</v>
      </c>
      <c r="Q109" s="61"/>
      <c r="R109" s="59">
        <f t="shared" si="10"/>
        <v>0</v>
      </c>
      <c r="T109" s="11"/>
      <c r="U109" s="12"/>
      <c r="V109" s="12"/>
    </row>
    <row r="110" spans="1:22" hidden="1">
      <c r="A110" s="22" t="s">
        <v>123</v>
      </c>
      <c r="B110" s="30">
        <v>290</v>
      </c>
      <c r="C110" s="60"/>
      <c r="D110" s="60"/>
      <c r="E110" s="60"/>
      <c r="F110" s="60">
        <f>'[1]3кв'!I89+'[1]1 полуг'!H91</f>
        <v>0</v>
      </c>
      <c r="G110" s="60">
        <f>'[1]3кв'!I89+'[1]1 полуг'!H91</f>
        <v>0</v>
      </c>
      <c r="H110" s="60"/>
      <c r="I110" s="60"/>
      <c r="J110" s="60">
        <f>'[1]3кв'!N89+'[1]1 полуг'!L91</f>
        <v>0</v>
      </c>
      <c r="K110" s="61"/>
      <c r="L110" s="61"/>
      <c r="M110" s="59">
        <f t="shared" si="11"/>
        <v>0</v>
      </c>
      <c r="N110" s="61"/>
      <c r="O110" s="61"/>
      <c r="P110" s="61">
        <f>'[1]3кв'!S89+'[1]1 полуг'!R91</f>
        <v>0</v>
      </c>
      <c r="Q110" s="61"/>
      <c r="R110" s="59">
        <f t="shared" si="10"/>
        <v>0</v>
      </c>
      <c r="T110" s="11"/>
      <c r="U110" s="12"/>
      <c r="V110" s="12"/>
    </row>
    <row r="111" spans="1:22" hidden="1">
      <c r="A111" s="22" t="s">
        <v>124</v>
      </c>
      <c r="B111" s="30">
        <v>290</v>
      </c>
      <c r="C111" s="60"/>
      <c r="D111" s="60"/>
      <c r="E111" s="60"/>
      <c r="F111" s="60">
        <f>'[1]1 полуг'!H94</f>
        <v>0</v>
      </c>
      <c r="G111" s="60">
        <f>'[1]1 полуг'!H94</f>
        <v>0</v>
      </c>
      <c r="H111" s="60"/>
      <c r="I111" s="60"/>
      <c r="J111" s="60">
        <f>'[1]1 полуг'!L94</f>
        <v>0</v>
      </c>
      <c r="K111" s="61"/>
      <c r="L111" s="61"/>
      <c r="M111" s="59">
        <f t="shared" si="11"/>
        <v>0</v>
      </c>
      <c r="N111" s="61"/>
      <c r="O111" s="61"/>
      <c r="P111" s="61">
        <f>'[1]1 полуг'!R94</f>
        <v>0</v>
      </c>
      <c r="Q111" s="61"/>
      <c r="R111" s="59">
        <f t="shared" si="10"/>
        <v>0</v>
      </c>
      <c r="T111" s="11"/>
      <c r="U111" s="12"/>
      <c r="V111" s="12"/>
    </row>
    <row r="112" spans="1:22" ht="12.75" hidden="1" customHeight="1">
      <c r="A112" s="22" t="s">
        <v>125</v>
      </c>
      <c r="B112" s="30">
        <v>290</v>
      </c>
      <c r="C112" s="60"/>
      <c r="D112" s="60"/>
      <c r="E112" s="60"/>
      <c r="F112" s="60">
        <f>'[1]3кв'!I92+'[1]1 полуг'!H95</f>
        <v>0</v>
      </c>
      <c r="G112" s="60">
        <f>'[1]3кв'!I92+'[1]1 полуг'!H95</f>
        <v>0</v>
      </c>
      <c r="H112" s="60"/>
      <c r="I112" s="60"/>
      <c r="J112" s="60">
        <f>'[1]3кв'!N92+'[1]1 полуг'!L95</f>
        <v>0</v>
      </c>
      <c r="K112" s="61"/>
      <c r="L112" s="61"/>
      <c r="M112" s="59">
        <f t="shared" si="11"/>
        <v>0</v>
      </c>
      <c r="N112" s="61"/>
      <c r="O112" s="61"/>
      <c r="P112" s="61">
        <f>'[1]3кв'!S92+'[1]1 полуг'!R95</f>
        <v>0</v>
      </c>
      <c r="Q112" s="61"/>
      <c r="R112" s="59">
        <f t="shared" si="10"/>
        <v>0</v>
      </c>
      <c r="T112" s="11"/>
      <c r="U112" s="12"/>
      <c r="V112" s="12"/>
    </row>
    <row r="113" spans="1:22" ht="12.75" hidden="1" customHeight="1">
      <c r="A113" s="22" t="s">
        <v>126</v>
      </c>
      <c r="B113" s="30">
        <v>290</v>
      </c>
      <c r="C113" s="60"/>
      <c r="D113" s="60"/>
      <c r="E113" s="60"/>
      <c r="F113" s="60">
        <f>'[1]1 полуг'!H96</f>
        <v>0</v>
      </c>
      <c r="G113" s="60">
        <f>'[1]1 полуг'!H96</f>
        <v>0</v>
      </c>
      <c r="H113" s="60"/>
      <c r="I113" s="60"/>
      <c r="J113" s="60">
        <f>'[1]1 полуг'!L96</f>
        <v>0</v>
      </c>
      <c r="K113" s="61"/>
      <c r="L113" s="61"/>
      <c r="M113" s="59">
        <f t="shared" si="11"/>
        <v>0</v>
      </c>
      <c r="N113" s="61"/>
      <c r="O113" s="61"/>
      <c r="P113" s="61">
        <f>'[1]1 полуг'!R96</f>
        <v>0</v>
      </c>
      <c r="Q113" s="61"/>
      <c r="R113" s="59">
        <f t="shared" si="10"/>
        <v>0</v>
      </c>
      <c r="T113" s="11"/>
      <c r="U113" s="12"/>
      <c r="V113" s="12"/>
    </row>
    <row r="114" spans="1:22" s="19" customFormat="1" ht="12.75" customHeight="1">
      <c r="A114" s="35" t="s">
        <v>127</v>
      </c>
      <c r="B114" s="32">
        <v>310</v>
      </c>
      <c r="C114" s="59">
        <f>SUM(C115:C122)</f>
        <v>1412.1556700000001</v>
      </c>
      <c r="D114" s="59">
        <f t="shared" ref="D114:Q114" si="15">SUM(D115:D121)</f>
        <v>586.69200000000001</v>
      </c>
      <c r="E114" s="59">
        <f t="shared" si="15"/>
        <v>34.732999999999997</v>
      </c>
      <c r="F114" s="59">
        <f t="shared" si="15"/>
        <v>0</v>
      </c>
      <c r="G114" s="59">
        <f t="shared" si="15"/>
        <v>0</v>
      </c>
      <c r="H114" s="59">
        <f t="shared" si="15"/>
        <v>70.06</v>
      </c>
      <c r="I114" s="59">
        <f t="shared" si="15"/>
        <v>0</v>
      </c>
      <c r="J114" s="59">
        <f t="shared" si="15"/>
        <v>649.64499999999998</v>
      </c>
      <c r="K114" s="59" t="e">
        <f t="shared" si="15"/>
        <v>#REF!</v>
      </c>
      <c r="L114" s="59">
        <f t="shared" si="15"/>
        <v>0</v>
      </c>
      <c r="M114" s="59">
        <f t="shared" si="15"/>
        <v>567.15</v>
      </c>
      <c r="N114" s="59">
        <f t="shared" si="15"/>
        <v>0</v>
      </c>
      <c r="O114" s="59">
        <f t="shared" si="15"/>
        <v>35.411999999999999</v>
      </c>
      <c r="P114" s="59">
        <f t="shared" si="15"/>
        <v>0</v>
      </c>
      <c r="Q114" s="59">
        <f t="shared" si="15"/>
        <v>85.497</v>
      </c>
      <c r="R114" s="59">
        <f t="shared" si="10"/>
        <v>2791.69967</v>
      </c>
      <c r="T114" s="17"/>
      <c r="U114" s="18"/>
      <c r="V114" s="18"/>
    </row>
    <row r="115" spans="1:22" s="19" customFormat="1" ht="12.75" hidden="1" customHeight="1">
      <c r="A115" s="22" t="s">
        <v>128</v>
      </c>
      <c r="B115" s="30">
        <v>310</v>
      </c>
      <c r="C115" s="59"/>
      <c r="D115" s="59"/>
      <c r="E115" s="59"/>
      <c r="F115" s="59"/>
      <c r="G115" s="59"/>
      <c r="H115" s="60"/>
      <c r="I115" s="59"/>
      <c r="J115" s="59"/>
      <c r="K115" s="58">
        <f>'[1]1 полуг'!M99</f>
        <v>0</v>
      </c>
      <c r="L115" s="58"/>
      <c r="M115" s="59">
        <f t="shared" si="11"/>
        <v>0</v>
      </c>
      <c r="N115" s="58"/>
      <c r="O115" s="58"/>
      <c r="P115" s="58">
        <f>'[1]3кв'!S93+'[1]1 полуг'!R99</f>
        <v>0</v>
      </c>
      <c r="Q115" s="61"/>
      <c r="R115" s="59">
        <f t="shared" si="10"/>
        <v>0</v>
      </c>
      <c r="S115" s="11"/>
      <c r="T115" s="11"/>
      <c r="U115" s="12"/>
      <c r="V115" s="12"/>
    </row>
    <row r="116" spans="1:22" s="19" customFormat="1" ht="12.75" hidden="1" customHeight="1">
      <c r="A116" s="22" t="s">
        <v>129</v>
      </c>
      <c r="B116" s="30">
        <v>310</v>
      </c>
      <c r="C116" s="59"/>
      <c r="D116" s="59"/>
      <c r="E116" s="59"/>
      <c r="F116" s="59"/>
      <c r="G116" s="59"/>
      <c r="H116" s="59"/>
      <c r="I116" s="59"/>
      <c r="J116" s="59"/>
      <c r="K116" s="58"/>
      <c r="L116" s="58"/>
      <c r="M116" s="59">
        <f t="shared" si="11"/>
        <v>0</v>
      </c>
      <c r="N116" s="58"/>
      <c r="O116" s="58"/>
      <c r="P116" s="58">
        <f>'[1]1 полуг'!R100</f>
        <v>0</v>
      </c>
      <c r="Q116" s="61"/>
      <c r="R116" s="59">
        <f t="shared" si="10"/>
        <v>0</v>
      </c>
      <c r="S116" s="11"/>
      <c r="T116" s="11"/>
      <c r="U116" s="12"/>
      <c r="V116" s="12"/>
    </row>
    <row r="117" spans="1:22" s="19" customFormat="1" ht="12.75" customHeight="1">
      <c r="A117" s="22" t="s">
        <v>130</v>
      </c>
      <c r="B117" s="30">
        <v>310</v>
      </c>
      <c r="C117" s="59"/>
      <c r="D117" s="59"/>
      <c r="E117" s="59"/>
      <c r="F117" s="59"/>
      <c r="G117" s="59"/>
      <c r="H117" s="59"/>
      <c r="I117" s="59"/>
      <c r="J117" s="60">
        <v>82.495000000000005</v>
      </c>
      <c r="K117" s="58" t="e">
        <f>'[1]3кв'!N95+'[1]1 полуг'!M101</f>
        <v>#REF!</v>
      </c>
      <c r="L117" s="58"/>
      <c r="M117" s="59"/>
      <c r="N117" s="58"/>
      <c r="O117" s="58"/>
      <c r="P117" s="58">
        <f>'[1]3кв'!S95+'[1]1 полуг'!R101</f>
        <v>0</v>
      </c>
      <c r="Q117" s="61"/>
      <c r="R117" s="59">
        <f t="shared" si="10"/>
        <v>0</v>
      </c>
      <c r="S117" s="11"/>
      <c r="T117" s="11"/>
      <c r="U117" s="12"/>
      <c r="V117" s="12"/>
    </row>
    <row r="118" spans="1:22" s="19" customFormat="1" ht="12.75" customHeight="1">
      <c r="A118" s="22" t="s">
        <v>131</v>
      </c>
      <c r="B118" s="30">
        <v>310</v>
      </c>
      <c r="C118" s="60">
        <v>328.15566999999999</v>
      </c>
      <c r="D118" s="60">
        <v>586.69200000000001</v>
      </c>
      <c r="E118" s="59">
        <v>34.732999999999997</v>
      </c>
      <c r="F118" s="59"/>
      <c r="G118" s="59"/>
      <c r="H118" s="59">
        <v>70.06</v>
      </c>
      <c r="I118" s="60"/>
      <c r="J118" s="60">
        <v>567.15</v>
      </c>
      <c r="K118" s="59">
        <f t="shared" ref="K118:P118" si="16">+K121</f>
        <v>0</v>
      </c>
      <c r="L118" s="59"/>
      <c r="M118" s="59">
        <f t="shared" si="11"/>
        <v>567.15</v>
      </c>
      <c r="N118" s="59"/>
      <c r="O118" s="59">
        <v>35.411999999999999</v>
      </c>
      <c r="P118" s="59">
        <f t="shared" si="16"/>
        <v>0</v>
      </c>
      <c r="Q118" s="60">
        <v>85.497</v>
      </c>
      <c r="R118" s="59">
        <f t="shared" si="10"/>
        <v>1707.69967</v>
      </c>
      <c r="S118" s="11"/>
      <c r="T118" s="11"/>
      <c r="U118" s="12"/>
      <c r="V118" s="12"/>
    </row>
    <row r="119" spans="1:22" s="19" customFormat="1" ht="12.75" hidden="1" customHeight="1">
      <c r="A119" s="22" t="s">
        <v>132</v>
      </c>
      <c r="B119" s="30">
        <v>310</v>
      </c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>
        <f t="shared" si="11"/>
        <v>0</v>
      </c>
      <c r="N119" s="59"/>
      <c r="O119" s="59"/>
      <c r="P119" s="59">
        <f>'[1]1 полуг'!R105</f>
        <v>0</v>
      </c>
      <c r="Q119" s="60"/>
      <c r="R119" s="59">
        <f t="shared" si="10"/>
        <v>0</v>
      </c>
      <c r="S119" s="11"/>
      <c r="T119" s="11"/>
      <c r="U119" s="12"/>
      <c r="V119" s="12"/>
    </row>
    <row r="120" spans="1:22" s="19" customFormat="1" ht="12.75" hidden="1" customHeight="1">
      <c r="A120" s="22" t="s">
        <v>133</v>
      </c>
      <c r="B120" s="30">
        <v>310</v>
      </c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>
        <f t="shared" si="11"/>
        <v>0</v>
      </c>
      <c r="N120" s="59"/>
      <c r="O120" s="59"/>
      <c r="P120" s="59"/>
      <c r="Q120" s="59"/>
      <c r="R120" s="59">
        <f t="shared" si="10"/>
        <v>0</v>
      </c>
      <c r="S120" s="11"/>
      <c r="T120" s="11"/>
      <c r="U120" s="12"/>
      <c r="V120" s="12"/>
    </row>
    <row r="121" spans="1:22">
      <c r="A121" s="22" t="s">
        <v>134</v>
      </c>
      <c r="B121" s="30">
        <v>310</v>
      </c>
      <c r="C121" s="60">
        <v>1078</v>
      </c>
      <c r="D121" s="59"/>
      <c r="E121" s="60"/>
      <c r="F121" s="59">
        <f>'[1]3кв'!I96+'[1]1 полуг'!H102</f>
        <v>0</v>
      </c>
      <c r="G121" s="59">
        <f>'[1]3кв'!I96+'[1]1 полуг'!H102</f>
        <v>0</v>
      </c>
      <c r="H121" s="59"/>
      <c r="I121" s="59"/>
      <c r="J121" s="60"/>
      <c r="K121" s="59"/>
      <c r="L121" s="59"/>
      <c r="M121" s="59">
        <f t="shared" si="11"/>
        <v>0</v>
      </c>
      <c r="N121" s="59"/>
      <c r="O121" s="59"/>
      <c r="P121" s="59"/>
      <c r="Q121" s="59"/>
      <c r="R121" s="59">
        <f t="shared" si="10"/>
        <v>1078</v>
      </c>
      <c r="S121" s="11"/>
      <c r="T121" s="11"/>
      <c r="U121" s="12"/>
      <c r="V121" s="12"/>
    </row>
    <row r="122" spans="1:22">
      <c r="A122" s="22" t="s">
        <v>135</v>
      </c>
      <c r="B122" s="30">
        <v>310</v>
      </c>
      <c r="C122" s="60">
        <v>6</v>
      </c>
      <c r="D122" s="59"/>
      <c r="E122" s="60"/>
      <c r="F122" s="59"/>
      <c r="G122" s="59"/>
      <c r="H122" s="59"/>
      <c r="I122" s="59"/>
      <c r="J122" s="60"/>
      <c r="K122" s="59"/>
      <c r="L122" s="59"/>
      <c r="M122" s="59"/>
      <c r="N122" s="59"/>
      <c r="O122" s="59"/>
      <c r="P122" s="59"/>
      <c r="Q122" s="59"/>
      <c r="R122" s="59">
        <f t="shared" si="10"/>
        <v>6</v>
      </c>
      <c r="S122" s="11"/>
      <c r="T122" s="11"/>
      <c r="U122" s="12"/>
      <c r="V122" s="12"/>
    </row>
    <row r="123" spans="1:22" ht="11.25" customHeight="1">
      <c r="A123" s="36" t="s">
        <v>136</v>
      </c>
      <c r="B123" s="32">
        <v>340</v>
      </c>
      <c r="C123" s="59">
        <f>SUM(C124:C143)</f>
        <v>1124.1271000000002</v>
      </c>
      <c r="D123" s="59">
        <f>SUM(D124:D141)</f>
        <v>125.45</v>
      </c>
      <c r="E123" s="59">
        <f>SUM(E124:E143)</f>
        <v>115.637</v>
      </c>
      <c r="F123" s="59">
        <f t="shared" ref="F123:H123" si="17">SUM(F124:F141)</f>
        <v>0</v>
      </c>
      <c r="G123" s="59">
        <f t="shared" si="17"/>
        <v>0</v>
      </c>
      <c r="H123" s="59">
        <f t="shared" si="17"/>
        <v>15.299999999999999</v>
      </c>
      <c r="I123" s="59">
        <f>SUM(I124:I143)</f>
        <v>509.22705000000002</v>
      </c>
      <c r="J123" s="59">
        <f>SUM(J124:J143)</f>
        <v>1863.5440000000003</v>
      </c>
      <c r="K123" s="59">
        <f t="shared" ref="K123:Q123" si="18">SUM(K124:K143)</f>
        <v>0</v>
      </c>
      <c r="L123" s="59">
        <f t="shared" si="18"/>
        <v>32.835000000000001</v>
      </c>
      <c r="M123" s="59">
        <f t="shared" si="18"/>
        <v>1896.3790000000004</v>
      </c>
      <c r="N123" s="59">
        <f t="shared" si="18"/>
        <v>315.04699999999997</v>
      </c>
      <c r="O123" s="59">
        <f t="shared" si="18"/>
        <v>58</v>
      </c>
      <c r="P123" s="59">
        <f t="shared" si="18"/>
        <v>0</v>
      </c>
      <c r="Q123" s="59">
        <f t="shared" si="18"/>
        <v>95.38</v>
      </c>
      <c r="R123" s="59">
        <f t="shared" si="10"/>
        <v>4254.5471500000003</v>
      </c>
      <c r="S123" s="11"/>
      <c r="T123" s="11"/>
      <c r="U123" s="12"/>
      <c r="V123" s="12"/>
    </row>
    <row r="124" spans="1:22" ht="12.75" customHeight="1">
      <c r="A124" s="27" t="s">
        <v>137</v>
      </c>
      <c r="B124" s="30">
        <v>340</v>
      </c>
      <c r="C124" s="60">
        <v>13.896000000000001</v>
      </c>
      <c r="D124" s="61"/>
      <c r="E124" s="61"/>
      <c r="F124" s="61">
        <f>'[1]1 полуг'!H107</f>
        <v>0</v>
      </c>
      <c r="G124" s="61">
        <f>'[1]1 полуг'!H107</f>
        <v>0</v>
      </c>
      <c r="H124" s="61"/>
      <c r="I124" s="61"/>
      <c r="J124" s="60">
        <v>15</v>
      </c>
      <c r="K124" s="60"/>
      <c r="L124" s="60"/>
      <c r="M124" s="60">
        <f t="shared" si="11"/>
        <v>15</v>
      </c>
      <c r="N124" s="60"/>
      <c r="O124" s="60"/>
      <c r="P124" s="60">
        <f>'[1]1 полуг'!R107</f>
        <v>0</v>
      </c>
      <c r="Q124" s="60">
        <f>'[1]1 полуг'!S107</f>
        <v>0</v>
      </c>
      <c r="R124" s="59">
        <f t="shared" si="10"/>
        <v>28.896000000000001</v>
      </c>
      <c r="T124" s="11"/>
      <c r="U124" s="12"/>
      <c r="V124" s="12"/>
    </row>
    <row r="125" spans="1:22" ht="14.25" customHeight="1">
      <c r="A125" s="27" t="s">
        <v>138</v>
      </c>
      <c r="B125" s="30">
        <v>340</v>
      </c>
      <c r="C125" s="60">
        <f>40+13.535</f>
        <v>53.534999999999997</v>
      </c>
      <c r="D125" s="61"/>
      <c r="E125" s="61"/>
      <c r="F125" s="61">
        <f>'[1]1 полуг'!H108</f>
        <v>0</v>
      </c>
      <c r="G125" s="61">
        <f>'[1]1 полуг'!H108</f>
        <v>0</v>
      </c>
      <c r="H125" s="61"/>
      <c r="I125" s="61"/>
      <c r="J125" s="60">
        <v>964.8</v>
      </c>
      <c r="K125" s="60">
        <f>'[1]3кв'!O99</f>
        <v>0</v>
      </c>
      <c r="L125" s="60"/>
      <c r="M125" s="60">
        <f t="shared" si="11"/>
        <v>964.8</v>
      </c>
      <c r="N125" s="60"/>
      <c r="O125" s="60"/>
      <c r="P125" s="60"/>
      <c r="Q125" s="60">
        <f>'[1]1 полуг'!S108</f>
        <v>0</v>
      </c>
      <c r="R125" s="59">
        <f t="shared" si="10"/>
        <v>1018.3349999999999</v>
      </c>
      <c r="T125" s="11"/>
      <c r="U125" s="12"/>
      <c r="V125" s="12"/>
    </row>
    <row r="126" spans="1:22" ht="15" hidden="1" customHeight="1">
      <c r="A126" s="27" t="s">
        <v>139</v>
      </c>
      <c r="B126" s="30">
        <v>340</v>
      </c>
      <c r="C126" s="60"/>
      <c r="D126" s="61"/>
      <c r="E126" s="61"/>
      <c r="F126" s="61">
        <f>'[1]1 полуг'!H109</f>
        <v>0</v>
      </c>
      <c r="G126" s="61">
        <f>'[1]1 полуг'!H109</f>
        <v>0</v>
      </c>
      <c r="H126" s="61"/>
      <c r="I126" s="61"/>
      <c r="J126" s="60"/>
      <c r="K126" s="60"/>
      <c r="L126" s="60"/>
      <c r="M126" s="60">
        <f t="shared" si="11"/>
        <v>0</v>
      </c>
      <c r="N126" s="60"/>
      <c r="O126" s="60"/>
      <c r="P126" s="60"/>
      <c r="Q126" s="60">
        <f>'[1]1 полуг'!S109</f>
        <v>0</v>
      </c>
      <c r="R126" s="59">
        <f t="shared" si="10"/>
        <v>0</v>
      </c>
      <c r="T126" s="11"/>
      <c r="U126" s="12"/>
      <c r="V126" s="12"/>
    </row>
    <row r="127" spans="1:22" ht="15" customHeight="1">
      <c r="A127" s="27" t="s">
        <v>140</v>
      </c>
      <c r="B127" s="30">
        <v>340</v>
      </c>
      <c r="C127" s="60">
        <f>623.715+10.969</f>
        <v>634.68400000000008</v>
      </c>
      <c r="D127" s="61"/>
      <c r="E127" s="61">
        <v>63.435000000000002</v>
      </c>
      <c r="F127" s="61">
        <f>'[1]3кв'!I101+'[1]1 полуг'!H110</f>
        <v>0</v>
      </c>
      <c r="G127" s="61">
        <f>'[1]3кв'!I101+'[1]1 полуг'!H110</f>
        <v>0</v>
      </c>
      <c r="H127" s="61"/>
      <c r="I127" s="61"/>
      <c r="J127" s="61">
        <v>445.33</v>
      </c>
      <c r="K127" s="60"/>
      <c r="L127" s="60"/>
      <c r="M127" s="60">
        <f t="shared" si="11"/>
        <v>445.33</v>
      </c>
      <c r="N127" s="60"/>
      <c r="O127" s="60">
        <v>58</v>
      </c>
      <c r="P127" s="60"/>
      <c r="Q127" s="60"/>
      <c r="R127" s="59">
        <f t="shared" si="10"/>
        <v>1201.4490000000001</v>
      </c>
      <c r="T127" s="11"/>
      <c r="U127" s="12"/>
      <c r="V127" s="12"/>
    </row>
    <row r="128" spans="1:22" ht="12.75" hidden="1" customHeight="1">
      <c r="A128" s="27" t="s">
        <v>141</v>
      </c>
      <c r="B128" s="30">
        <v>341</v>
      </c>
      <c r="C128" s="60"/>
      <c r="D128" s="61"/>
      <c r="E128" s="61"/>
      <c r="F128" s="61">
        <f>'[1]1 полуг'!H111</f>
        <v>0</v>
      </c>
      <c r="G128" s="61">
        <f>'[1]1 полуг'!H111</f>
        <v>0</v>
      </c>
      <c r="H128" s="61"/>
      <c r="I128" s="61"/>
      <c r="J128" s="61"/>
      <c r="K128" s="60"/>
      <c r="L128" s="60"/>
      <c r="M128" s="60">
        <f t="shared" si="11"/>
        <v>0</v>
      </c>
      <c r="N128" s="60"/>
      <c r="O128" s="60"/>
      <c r="P128" s="60"/>
      <c r="Q128" s="60">
        <f>'[1]1 полуг'!S111</f>
        <v>0</v>
      </c>
      <c r="R128" s="59">
        <f t="shared" si="10"/>
        <v>0</v>
      </c>
      <c r="T128" s="11"/>
      <c r="U128" s="12"/>
      <c r="V128" s="12"/>
    </row>
    <row r="129" spans="1:22" ht="13.5" customHeight="1">
      <c r="A129" s="27" t="s">
        <v>142</v>
      </c>
      <c r="B129" s="30">
        <v>340</v>
      </c>
      <c r="C129" s="60"/>
      <c r="D129" s="61"/>
      <c r="E129" s="61"/>
      <c r="F129" s="61">
        <f>'[1]3кв'!I102+'[1]1 полуг'!H112</f>
        <v>0</v>
      </c>
      <c r="G129" s="61">
        <f>'[1]3кв'!I102+'[1]1 полуг'!H112</f>
        <v>0</v>
      </c>
      <c r="H129" s="61"/>
      <c r="I129" s="61"/>
      <c r="J129" s="61">
        <v>14</v>
      </c>
      <c r="K129" s="60"/>
      <c r="L129" s="60"/>
      <c r="M129" s="60">
        <f t="shared" si="11"/>
        <v>14</v>
      </c>
      <c r="N129" s="60">
        <v>27.253</v>
      </c>
      <c r="O129" s="60"/>
      <c r="P129" s="60"/>
      <c r="Q129" s="60">
        <f>'[1]3кв'!T102+'[1]1 полуг'!S112</f>
        <v>0</v>
      </c>
      <c r="R129" s="59">
        <f t="shared" si="10"/>
        <v>41.253</v>
      </c>
      <c r="T129" s="11"/>
      <c r="U129" s="12"/>
      <c r="V129" s="12"/>
    </row>
    <row r="130" spans="1:22" ht="14.25" customHeight="1">
      <c r="A130" s="27" t="s">
        <v>143</v>
      </c>
      <c r="B130" s="30">
        <v>340</v>
      </c>
      <c r="C130" s="60">
        <f>19.8+18.7013</f>
        <v>38.501300000000001</v>
      </c>
      <c r="D130" s="61"/>
      <c r="E130" s="61"/>
      <c r="F130" s="61">
        <v>0</v>
      </c>
      <c r="G130" s="61">
        <f>'[1]3кв'!I103</f>
        <v>0</v>
      </c>
      <c r="H130" s="61"/>
      <c r="I130" s="61"/>
      <c r="J130" s="61"/>
      <c r="K130" s="60"/>
      <c r="L130" s="60">
        <v>7.835</v>
      </c>
      <c r="M130" s="60">
        <f t="shared" si="11"/>
        <v>7.835</v>
      </c>
      <c r="N130" s="60"/>
      <c r="O130" s="60"/>
      <c r="P130" s="60">
        <f>'[1]3кв'!S103</f>
        <v>0</v>
      </c>
      <c r="Q130" s="60">
        <f>'[1]3кв'!T103</f>
        <v>0</v>
      </c>
      <c r="R130" s="59">
        <f t="shared" si="10"/>
        <v>46.336300000000001</v>
      </c>
      <c r="T130" s="11"/>
      <c r="U130" s="12"/>
      <c r="V130" s="12"/>
    </row>
    <row r="131" spans="1:22" ht="15" customHeight="1">
      <c r="A131" s="27" t="s">
        <v>144</v>
      </c>
      <c r="B131" s="30">
        <v>340</v>
      </c>
      <c r="C131" s="60">
        <v>44</v>
      </c>
      <c r="D131" s="61"/>
      <c r="E131" s="61">
        <v>15</v>
      </c>
      <c r="F131" s="61">
        <v>0</v>
      </c>
      <c r="G131" s="61">
        <f>'[1]3кв'!I104+'[1]1 полуг'!H113</f>
        <v>0</v>
      </c>
      <c r="H131" s="61">
        <v>12.2</v>
      </c>
      <c r="I131" s="61"/>
      <c r="J131" s="61">
        <v>74.784999999999997</v>
      </c>
      <c r="K131" s="60"/>
      <c r="L131" s="60"/>
      <c r="M131" s="60">
        <f t="shared" si="11"/>
        <v>74.784999999999997</v>
      </c>
      <c r="N131" s="60"/>
      <c r="O131" s="60"/>
      <c r="P131" s="60">
        <f>'[1]3кв'!S104+'[1]1 полуг'!R113</f>
        <v>0</v>
      </c>
      <c r="Q131" s="60"/>
      <c r="R131" s="59">
        <f t="shared" si="10"/>
        <v>145.98500000000001</v>
      </c>
      <c r="T131" s="11"/>
      <c r="U131" s="12"/>
      <c r="V131" s="12"/>
    </row>
    <row r="132" spans="1:22" ht="12.75" customHeight="1">
      <c r="A132" s="27" t="s">
        <v>145</v>
      </c>
      <c r="B132" s="30">
        <v>340</v>
      </c>
      <c r="C132" s="62">
        <v>53.1</v>
      </c>
      <c r="D132" s="61"/>
      <c r="E132" s="61"/>
      <c r="F132" s="61"/>
      <c r="G132" s="61"/>
      <c r="H132" s="61"/>
      <c r="I132" s="61"/>
      <c r="J132" s="61">
        <v>4.9000000000000004</v>
      </c>
      <c r="K132" s="60"/>
      <c r="L132" s="60"/>
      <c r="M132" s="60">
        <f t="shared" si="11"/>
        <v>4.9000000000000004</v>
      </c>
      <c r="N132" s="60"/>
      <c r="O132" s="60"/>
      <c r="P132" s="60"/>
      <c r="Q132" s="60"/>
      <c r="R132" s="59">
        <f t="shared" si="10"/>
        <v>58</v>
      </c>
      <c r="T132" s="11"/>
      <c r="U132" s="12"/>
      <c r="V132" s="12"/>
    </row>
    <row r="133" spans="1:22" ht="11.25" customHeight="1">
      <c r="A133" s="27" t="s">
        <v>146</v>
      </c>
      <c r="B133" s="30">
        <v>340</v>
      </c>
      <c r="C133" s="60">
        <v>73.599999999999994</v>
      </c>
      <c r="D133" s="61"/>
      <c r="E133" s="61">
        <v>14.077</v>
      </c>
      <c r="F133" s="61">
        <f>'[1]3кв'!I106+'[1]1 полуг'!H114</f>
        <v>0</v>
      </c>
      <c r="G133" s="61">
        <f>'[1]3кв'!I106+'[1]1 полуг'!H114</f>
        <v>0</v>
      </c>
      <c r="H133" s="61"/>
      <c r="I133" s="61"/>
      <c r="J133" s="61">
        <v>135.32400000000001</v>
      </c>
      <c r="K133" s="60"/>
      <c r="L133" s="60"/>
      <c r="M133" s="60">
        <f t="shared" si="11"/>
        <v>135.32400000000001</v>
      </c>
      <c r="N133" s="60"/>
      <c r="O133" s="60"/>
      <c r="P133" s="60"/>
      <c r="Q133" s="60">
        <f>'[1]3кв'!T106+'[1]1 полуг'!S114</f>
        <v>0</v>
      </c>
      <c r="R133" s="59">
        <f t="shared" si="10"/>
        <v>223.001</v>
      </c>
      <c r="T133" s="11"/>
      <c r="U133" s="12"/>
      <c r="V133" s="12"/>
    </row>
    <row r="134" spans="1:22" hidden="1">
      <c r="A134" s="27" t="s">
        <v>147</v>
      </c>
      <c r="B134" s="30">
        <v>340</v>
      </c>
      <c r="C134" s="60"/>
      <c r="D134" s="61"/>
      <c r="E134" s="61"/>
      <c r="F134" s="61">
        <f>'[1]1 полуг'!H115</f>
        <v>0</v>
      </c>
      <c r="G134" s="61">
        <f>'[1]1 полуг'!H115</f>
        <v>0</v>
      </c>
      <c r="H134" s="61"/>
      <c r="I134" s="61"/>
      <c r="J134" s="61"/>
      <c r="K134" s="60"/>
      <c r="L134" s="60"/>
      <c r="M134" s="60">
        <f t="shared" si="11"/>
        <v>0</v>
      </c>
      <c r="N134" s="60"/>
      <c r="O134" s="60"/>
      <c r="P134" s="60"/>
      <c r="Q134" s="60">
        <f>'[1]1 полуг'!S115</f>
        <v>0</v>
      </c>
      <c r="R134" s="59">
        <f t="shared" si="10"/>
        <v>0</v>
      </c>
      <c r="T134" s="11"/>
      <c r="U134" s="12"/>
      <c r="V134" s="12"/>
    </row>
    <row r="135" spans="1:22">
      <c r="A135" s="27" t="s">
        <v>148</v>
      </c>
      <c r="B135" s="30">
        <v>340</v>
      </c>
      <c r="C135" s="60">
        <v>24.14</v>
      </c>
      <c r="D135" s="61">
        <v>125.45</v>
      </c>
      <c r="E135" s="61">
        <v>23.125</v>
      </c>
      <c r="F135" s="61">
        <f>'[1]3кв'!I109+'[1]1 полуг'!H120</f>
        <v>0</v>
      </c>
      <c r="G135" s="61">
        <f>'[1]3кв'!I109+'[1]1 полуг'!H120</f>
        <v>0</v>
      </c>
      <c r="H135" s="61">
        <v>3.1</v>
      </c>
      <c r="I135" s="61">
        <v>399.99705</v>
      </c>
      <c r="J135" s="61">
        <f>24.747+46.68</f>
        <v>71.426999999999992</v>
      </c>
      <c r="K135" s="60"/>
      <c r="L135" s="60">
        <v>25</v>
      </c>
      <c r="M135" s="60">
        <f t="shared" si="11"/>
        <v>96.426999999999992</v>
      </c>
      <c r="N135" s="60">
        <v>287.79399999999998</v>
      </c>
      <c r="O135" s="60"/>
      <c r="P135" s="60"/>
      <c r="Q135" s="60">
        <v>95.38</v>
      </c>
      <c r="R135" s="59">
        <f t="shared" ref="R135:R144" si="19">C135+D135+E135+H135+I135+M135+N135+P135+Q135+O135</f>
        <v>1055.4130500000001</v>
      </c>
      <c r="T135" s="11"/>
      <c r="U135" s="12"/>
      <c r="V135" s="12"/>
    </row>
    <row r="136" spans="1:22" hidden="1">
      <c r="A136" s="27" t="s">
        <v>149</v>
      </c>
      <c r="B136" s="30">
        <v>340</v>
      </c>
      <c r="C136" s="60"/>
      <c r="D136" s="61"/>
      <c r="E136" s="61"/>
      <c r="F136" s="61"/>
      <c r="G136" s="61">
        <f>'[1]3кв'!I112+'[1]1 полуг'!H122</f>
        <v>0</v>
      </c>
      <c r="H136" s="61"/>
      <c r="I136" s="61"/>
      <c r="J136" s="61"/>
      <c r="K136" s="60"/>
      <c r="L136" s="60"/>
      <c r="M136" s="60">
        <f t="shared" si="11"/>
        <v>0</v>
      </c>
      <c r="N136" s="60"/>
      <c r="O136" s="60"/>
      <c r="P136" s="60"/>
      <c r="Q136" s="60">
        <f>'[1]3кв'!T112+'[1]1 полуг'!S122</f>
        <v>0</v>
      </c>
      <c r="R136" s="59">
        <f t="shared" si="19"/>
        <v>0</v>
      </c>
      <c r="T136" s="11"/>
      <c r="U136" s="12"/>
      <c r="V136" s="12"/>
    </row>
    <row r="137" spans="1:22" ht="15" hidden="1" customHeight="1">
      <c r="A137" s="27" t="s">
        <v>150</v>
      </c>
      <c r="B137" s="30">
        <v>340</v>
      </c>
      <c r="C137" s="60"/>
      <c r="D137" s="61"/>
      <c r="E137" s="61"/>
      <c r="F137" s="61">
        <f>'[1]3кв'!I108+'[1]1 полуг'!H116</f>
        <v>0</v>
      </c>
      <c r="G137" s="61">
        <f>'[1]3кв'!I108+'[1]1 полуг'!H116</f>
        <v>0</v>
      </c>
      <c r="H137" s="61"/>
      <c r="I137" s="61"/>
      <c r="J137" s="61"/>
      <c r="K137" s="60"/>
      <c r="L137" s="60"/>
      <c r="M137" s="60">
        <f t="shared" si="11"/>
        <v>0</v>
      </c>
      <c r="N137" s="60"/>
      <c r="O137" s="60"/>
      <c r="P137" s="60"/>
      <c r="Q137" s="60">
        <f>'[1]3кв'!T108+'[1]1 полуг'!S116</f>
        <v>0</v>
      </c>
      <c r="R137" s="59">
        <f t="shared" si="19"/>
        <v>0</v>
      </c>
      <c r="T137" s="11"/>
      <c r="U137" s="12"/>
      <c r="V137" s="12"/>
    </row>
    <row r="138" spans="1:22" hidden="1">
      <c r="A138" s="27" t="s">
        <v>151</v>
      </c>
      <c r="B138" s="30">
        <v>340</v>
      </c>
      <c r="C138" s="60"/>
      <c r="D138" s="61"/>
      <c r="E138" s="61"/>
      <c r="F138" s="61">
        <f>'[1]3кв'!I107</f>
        <v>0</v>
      </c>
      <c r="G138" s="61">
        <f>'[1]3кв'!I107</f>
        <v>0</v>
      </c>
      <c r="H138" s="61"/>
      <c r="I138" s="61"/>
      <c r="J138" s="61"/>
      <c r="K138" s="60"/>
      <c r="L138" s="60"/>
      <c r="M138" s="60">
        <f t="shared" si="11"/>
        <v>0</v>
      </c>
      <c r="N138" s="60"/>
      <c r="O138" s="60"/>
      <c r="P138" s="60"/>
      <c r="Q138" s="60">
        <f>'[1]3кв'!T107</f>
        <v>0</v>
      </c>
      <c r="R138" s="59">
        <f t="shared" si="19"/>
        <v>0</v>
      </c>
      <c r="T138" s="11"/>
      <c r="U138" s="12"/>
      <c r="V138" s="12"/>
    </row>
    <row r="139" spans="1:22" ht="12" customHeight="1">
      <c r="A139" s="27" t="s">
        <v>152</v>
      </c>
      <c r="B139" s="30">
        <v>340</v>
      </c>
      <c r="C139" s="60"/>
      <c r="D139" s="61"/>
      <c r="E139" s="61"/>
      <c r="F139" s="61"/>
      <c r="G139" s="61"/>
      <c r="H139" s="61"/>
      <c r="I139" s="61">
        <v>13</v>
      </c>
      <c r="J139" s="61">
        <v>3</v>
      </c>
      <c r="K139" s="60"/>
      <c r="L139" s="60"/>
      <c r="M139" s="60">
        <f t="shared" si="11"/>
        <v>3</v>
      </c>
      <c r="N139" s="60"/>
      <c r="O139" s="60"/>
      <c r="P139" s="60"/>
      <c r="Q139" s="60"/>
      <c r="R139" s="59">
        <f t="shared" si="19"/>
        <v>16</v>
      </c>
      <c r="T139" s="11"/>
      <c r="U139" s="12"/>
      <c r="V139" s="12"/>
    </row>
    <row r="140" spans="1:22" hidden="1">
      <c r="A140" s="27" t="s">
        <v>153</v>
      </c>
      <c r="B140" s="30">
        <v>340</v>
      </c>
      <c r="C140" s="60"/>
      <c r="D140" s="61"/>
      <c r="E140" s="61"/>
      <c r="F140" s="61">
        <f>'[1]1 полуг'!H117</f>
        <v>0</v>
      </c>
      <c r="G140" s="61">
        <f>'[1]1 полуг'!H117</f>
        <v>0</v>
      </c>
      <c r="H140" s="61"/>
      <c r="I140" s="61"/>
      <c r="J140" s="61"/>
      <c r="K140" s="60"/>
      <c r="L140" s="60"/>
      <c r="M140" s="60">
        <f t="shared" si="11"/>
        <v>0</v>
      </c>
      <c r="N140" s="60"/>
      <c r="O140" s="60"/>
      <c r="P140" s="60"/>
      <c r="Q140" s="60">
        <f>'[1]1 полуг'!S117</f>
        <v>0</v>
      </c>
      <c r="R140" s="59">
        <f t="shared" si="19"/>
        <v>0</v>
      </c>
      <c r="T140" s="11"/>
      <c r="U140" s="12"/>
      <c r="V140" s="12"/>
    </row>
    <row r="141" spans="1:22">
      <c r="A141" s="27" t="s">
        <v>154</v>
      </c>
      <c r="B141" s="30">
        <v>340</v>
      </c>
      <c r="C141" s="60"/>
      <c r="D141" s="61"/>
      <c r="E141" s="61"/>
      <c r="F141" s="61">
        <f>'[1]3кв'!I113+'[1]1 полуг'!H123</f>
        <v>0</v>
      </c>
      <c r="G141" s="61">
        <f>'[1]3кв'!I113+'[1]1 полуг'!H123</f>
        <v>0</v>
      </c>
      <c r="H141" s="61"/>
      <c r="I141" s="61"/>
      <c r="J141" s="61">
        <v>25.4</v>
      </c>
      <c r="K141" s="60"/>
      <c r="L141" s="60"/>
      <c r="M141" s="60">
        <f t="shared" si="11"/>
        <v>25.4</v>
      </c>
      <c r="N141" s="60"/>
      <c r="O141" s="60"/>
      <c r="P141" s="60"/>
      <c r="Q141" s="60">
        <f>'[1]3кв'!T113+'[1]1 полуг'!S123</f>
        <v>0</v>
      </c>
      <c r="R141" s="59">
        <f t="shared" si="19"/>
        <v>25.4</v>
      </c>
      <c r="T141" s="11"/>
      <c r="U141" s="12"/>
      <c r="V141" s="12"/>
    </row>
    <row r="142" spans="1:22">
      <c r="A142" s="27" t="s">
        <v>155</v>
      </c>
      <c r="B142" s="30">
        <v>340</v>
      </c>
      <c r="C142" s="60">
        <f>20.8208+4.5+163.35</f>
        <v>188.67079999999999</v>
      </c>
      <c r="D142" s="61"/>
      <c r="E142" s="61"/>
      <c r="F142" s="61"/>
      <c r="G142" s="61"/>
      <c r="H142" s="61"/>
      <c r="I142" s="61">
        <v>96.23</v>
      </c>
      <c r="J142" s="61">
        <v>5.0819999999999999</v>
      </c>
      <c r="K142" s="60"/>
      <c r="L142" s="60"/>
      <c r="M142" s="60">
        <f t="shared" si="11"/>
        <v>5.0819999999999999</v>
      </c>
      <c r="N142" s="60"/>
      <c r="O142" s="60"/>
      <c r="P142" s="60"/>
      <c r="Q142" s="60"/>
      <c r="R142" s="59">
        <f t="shared" si="19"/>
        <v>289.9828</v>
      </c>
      <c r="T142" s="11"/>
      <c r="U142" s="12"/>
      <c r="V142" s="12"/>
    </row>
    <row r="143" spans="1:22" ht="15" customHeight="1">
      <c r="A143" s="27" t="s">
        <v>156</v>
      </c>
      <c r="B143" s="30">
        <v>390</v>
      </c>
      <c r="C143" s="61"/>
      <c r="D143" s="61"/>
      <c r="E143" s="61"/>
      <c r="F143" s="61" t="e">
        <f>[1]июнь!H109+[1]май!H103+[1]апр!H99</f>
        <v>#REF!</v>
      </c>
      <c r="G143" s="61" t="e">
        <f>[1]июнь!H109+[1]май!H103+[1]апр!H99</f>
        <v>#REF!</v>
      </c>
      <c r="H143" s="61"/>
      <c r="I143" s="61"/>
      <c r="J143" s="61">
        <v>104.496</v>
      </c>
      <c r="K143" s="60"/>
      <c r="L143" s="60"/>
      <c r="M143" s="60">
        <f t="shared" si="11"/>
        <v>104.496</v>
      </c>
      <c r="N143" s="60"/>
      <c r="O143" s="60"/>
      <c r="P143" s="60"/>
      <c r="Q143" s="60"/>
      <c r="R143" s="59">
        <f t="shared" si="19"/>
        <v>104.496</v>
      </c>
      <c r="T143" s="11"/>
      <c r="U143" s="12"/>
      <c r="V143" s="12"/>
    </row>
    <row r="144" spans="1:22">
      <c r="A144" s="37" t="s">
        <v>157</v>
      </c>
      <c r="B144" s="38"/>
      <c r="C144" s="63">
        <f>+C5</f>
        <v>8374.4935299999997</v>
      </c>
      <c r="D144" s="63">
        <f>+D5</f>
        <v>1874.2798300000002</v>
      </c>
      <c r="E144" s="63">
        <f>+E5</f>
        <v>1014.7424499999997</v>
      </c>
      <c r="F144" s="63" t="e">
        <f t="shared" ref="F144:Q144" si="20">+F5</f>
        <v>#REF!</v>
      </c>
      <c r="G144" s="63" t="e">
        <f t="shared" si="20"/>
        <v>#REF!</v>
      </c>
      <c r="H144" s="63">
        <f t="shared" si="20"/>
        <v>412.75478000000004</v>
      </c>
      <c r="I144" s="63">
        <f t="shared" si="20"/>
        <v>3391.8156100000001</v>
      </c>
      <c r="J144" s="63">
        <f t="shared" si="20"/>
        <v>21194.671119999999</v>
      </c>
      <c r="K144" s="63" t="e">
        <f t="shared" si="20"/>
        <v>#REF!</v>
      </c>
      <c r="L144" s="63">
        <f t="shared" si="20"/>
        <v>119.06063</v>
      </c>
      <c r="M144" s="59">
        <f>J144+L144</f>
        <v>21313.731749999999</v>
      </c>
      <c r="N144" s="63">
        <f t="shared" si="20"/>
        <v>1476.19236</v>
      </c>
      <c r="O144" s="63">
        <f t="shared" si="20"/>
        <v>871.94900000000007</v>
      </c>
      <c r="P144" s="63">
        <f t="shared" si="20"/>
        <v>837.93705999999997</v>
      </c>
      <c r="Q144" s="63">
        <f t="shared" si="20"/>
        <v>701.26815999999985</v>
      </c>
      <c r="R144" s="59">
        <f t="shared" si="19"/>
        <v>40269.164529999995</v>
      </c>
      <c r="S144" s="12"/>
      <c r="T144" s="11"/>
      <c r="U144" s="12"/>
      <c r="V144" s="12"/>
    </row>
    <row r="145" spans="1:20" ht="22.5" hidden="1" customHeight="1">
      <c r="A145" s="19"/>
      <c r="B145" s="39"/>
      <c r="C145" s="40"/>
      <c r="D145" s="40"/>
      <c r="E145" s="40"/>
      <c r="F145" s="40"/>
      <c r="G145" s="40"/>
      <c r="H145" s="40"/>
      <c r="I145" s="40"/>
      <c r="J145" s="40"/>
      <c r="K145" s="41"/>
      <c r="L145" s="41"/>
      <c r="M145" s="41"/>
      <c r="N145" s="41"/>
      <c r="O145" s="41"/>
      <c r="P145" s="41"/>
      <c r="Q145" s="41"/>
      <c r="R145" s="41"/>
    </row>
    <row r="146" spans="1:20" ht="15" hidden="1" customHeight="1">
      <c r="A146" s="19"/>
      <c r="B146" s="39"/>
      <c r="C146" s="42"/>
      <c r="D146" s="43"/>
      <c r="E146" s="43"/>
      <c r="F146" s="43"/>
      <c r="G146" s="43"/>
      <c r="H146" s="43"/>
      <c r="I146" s="43"/>
      <c r="J146" s="43"/>
      <c r="K146" s="43"/>
      <c r="L146" s="43"/>
      <c r="M146" s="42"/>
      <c r="N146" s="43"/>
      <c r="O146" s="43"/>
      <c r="P146" s="43"/>
      <c r="Q146" s="43"/>
      <c r="R146" s="43"/>
    </row>
    <row r="147" spans="1:20" ht="15" customHeight="1" thickBot="1">
      <c r="A147" s="2"/>
      <c r="C147" s="44"/>
      <c r="D147" s="45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2"/>
    </row>
    <row r="148" spans="1:20" ht="15.75" customHeight="1" thickBot="1">
      <c r="A148" s="2"/>
      <c r="C148" s="46"/>
      <c r="D148" s="3"/>
      <c r="E148" s="3"/>
      <c r="F148" s="3"/>
      <c r="G148" s="3"/>
      <c r="H148" s="3"/>
      <c r="I148" s="3"/>
      <c r="J148" s="46"/>
      <c r="K148" s="46"/>
      <c r="M148" s="79" t="s">
        <v>158</v>
      </c>
      <c r="N148" s="80"/>
      <c r="O148" s="80"/>
      <c r="P148" s="81"/>
      <c r="Q148" s="47"/>
      <c r="R148" s="48">
        <f>R144</f>
        <v>40269.164529999995</v>
      </c>
      <c r="T148" s="49"/>
    </row>
    <row r="149" spans="1:20" ht="12.75" thickBot="1">
      <c r="C149" s="3"/>
      <c r="D149" s="3"/>
      <c r="E149" s="50"/>
      <c r="F149" s="50"/>
      <c r="G149" s="50"/>
      <c r="H149" s="3"/>
      <c r="I149" s="3"/>
      <c r="K149" s="3"/>
      <c r="M149" s="79" t="s">
        <v>159</v>
      </c>
      <c r="N149" s="80"/>
      <c r="O149" s="80"/>
      <c r="P149" s="81"/>
      <c r="Q149" s="51"/>
      <c r="R149" s="52">
        <f>L2+R2-R148</f>
        <v>2388.9624100000074</v>
      </c>
      <c r="T149" s="12"/>
    </row>
    <row r="150" spans="1:20" ht="12" customHeight="1">
      <c r="C150" s="64"/>
      <c r="D150" s="64"/>
      <c r="E150" s="65"/>
      <c r="F150" s="65"/>
      <c r="G150" s="65"/>
      <c r="H150" s="64"/>
      <c r="I150" s="64"/>
      <c r="Q150" s="55"/>
      <c r="R150" s="56"/>
    </row>
    <row r="151" spans="1:20" ht="12" customHeight="1">
      <c r="C151" s="64"/>
      <c r="D151" s="64"/>
      <c r="E151" s="66"/>
      <c r="F151" s="66"/>
      <c r="G151" s="66"/>
      <c r="H151" s="64"/>
      <c r="I151" s="64"/>
      <c r="R151" s="56"/>
    </row>
    <row r="152" spans="1:20">
      <c r="C152" s="64"/>
      <c r="D152" s="64"/>
      <c r="E152" s="65"/>
      <c r="F152" s="65"/>
      <c r="G152" s="65"/>
      <c r="H152" s="64"/>
      <c r="I152" s="64"/>
      <c r="R152" s="56"/>
    </row>
    <row r="153" spans="1:20" ht="12" customHeight="1">
      <c r="C153" s="64"/>
      <c r="D153" s="64"/>
      <c r="E153" s="65"/>
      <c r="F153" s="65"/>
      <c r="G153" s="65"/>
      <c r="H153" s="64"/>
      <c r="I153" s="64"/>
      <c r="R153" s="56"/>
    </row>
    <row r="154" spans="1:20">
      <c r="C154" s="64"/>
      <c r="D154" s="64"/>
      <c r="E154" s="65"/>
      <c r="F154" s="65"/>
      <c r="G154" s="65"/>
      <c r="H154" s="64"/>
      <c r="I154" s="64"/>
    </row>
    <row r="155" spans="1:20">
      <c r="C155" s="64"/>
      <c r="D155" s="64"/>
      <c r="E155" s="66"/>
      <c r="F155" s="66"/>
      <c r="G155" s="66"/>
      <c r="H155" s="64"/>
      <c r="I155" s="64"/>
    </row>
    <row r="156" spans="1:20">
      <c r="C156" s="64"/>
      <c r="D156" s="64"/>
      <c r="E156" s="65"/>
      <c r="F156" s="65"/>
      <c r="G156" s="65"/>
      <c r="H156" s="64"/>
      <c r="I156" s="64"/>
    </row>
    <row r="157" spans="1:20">
      <c r="C157" s="64"/>
      <c r="D157" s="64"/>
      <c r="E157" s="65"/>
      <c r="F157" s="65"/>
      <c r="G157" s="65"/>
      <c r="H157" s="64"/>
      <c r="I157" s="64"/>
      <c r="M157" s="3" t="s">
        <v>160</v>
      </c>
    </row>
    <row r="158" spans="1:20">
      <c r="C158" s="64"/>
      <c r="D158" s="64"/>
      <c r="E158" s="65"/>
      <c r="F158" s="65"/>
      <c r="G158" s="65"/>
      <c r="H158" s="64"/>
      <c r="I158" s="64"/>
      <c r="R158" s="56"/>
    </row>
    <row r="159" spans="1:20">
      <c r="C159" s="64"/>
      <c r="D159" s="64"/>
      <c r="E159" s="65"/>
      <c r="F159" s="65"/>
      <c r="G159" s="65"/>
      <c r="H159" s="64"/>
      <c r="I159" s="64"/>
      <c r="R159" s="56"/>
    </row>
    <row r="160" spans="1:20">
      <c r="C160" s="64"/>
      <c r="D160" s="64"/>
      <c r="E160" s="65"/>
      <c r="F160" s="65"/>
      <c r="G160" s="65"/>
      <c r="H160" s="64"/>
      <c r="I160" s="64"/>
    </row>
    <row r="161" spans="3:9">
      <c r="C161" s="64"/>
      <c r="D161" s="64"/>
      <c r="E161" s="65"/>
      <c r="F161" s="65"/>
      <c r="G161" s="65"/>
      <c r="H161" s="64"/>
      <c r="I161" s="64"/>
    </row>
    <row r="162" spans="3:9">
      <c r="C162" s="64"/>
      <c r="D162" s="64"/>
      <c r="E162" s="65"/>
      <c r="F162" s="65"/>
      <c r="G162" s="65"/>
      <c r="H162" s="64"/>
      <c r="I162" s="64"/>
    </row>
    <row r="163" spans="3:9">
      <c r="C163" s="64"/>
      <c r="D163" s="64"/>
      <c r="E163" s="65"/>
      <c r="F163" s="65"/>
      <c r="G163" s="65"/>
      <c r="H163" s="64"/>
      <c r="I163" s="64"/>
    </row>
    <row r="164" spans="3:9">
      <c r="C164" s="64"/>
      <c r="D164" s="64"/>
      <c r="E164" s="65"/>
      <c r="F164" s="65"/>
      <c r="G164" s="65"/>
      <c r="H164" s="64"/>
      <c r="I164" s="64"/>
    </row>
    <row r="165" spans="3:9">
      <c r="C165" s="64"/>
      <c r="D165" s="64"/>
      <c r="E165" s="65"/>
      <c r="F165" s="65"/>
      <c r="G165" s="65"/>
      <c r="H165" s="64"/>
      <c r="I165" s="64"/>
    </row>
    <row r="166" spans="3:9">
      <c r="C166" s="64"/>
      <c r="D166" s="64"/>
      <c r="E166" s="65"/>
      <c r="F166" s="65"/>
      <c r="G166" s="65"/>
      <c r="H166" s="64"/>
      <c r="I166" s="64"/>
    </row>
    <row r="167" spans="3:9">
      <c r="C167" s="64"/>
      <c r="D167" s="64"/>
      <c r="E167" s="65"/>
      <c r="F167" s="65"/>
      <c r="G167" s="65"/>
      <c r="H167" s="64"/>
      <c r="I167" s="64"/>
    </row>
    <row r="168" spans="3:9">
      <c r="C168" s="64"/>
      <c r="D168" s="64"/>
      <c r="E168" s="65"/>
      <c r="F168" s="65"/>
      <c r="G168" s="65"/>
      <c r="H168" s="64"/>
      <c r="I168" s="64"/>
    </row>
    <row r="169" spans="3:9">
      <c r="C169" s="64"/>
      <c r="D169" s="64"/>
      <c r="E169" s="65"/>
      <c r="F169" s="65"/>
      <c r="G169" s="65"/>
      <c r="H169" s="64"/>
      <c r="I169" s="64"/>
    </row>
    <row r="170" spans="3:9">
      <c r="C170" s="64"/>
      <c r="D170" s="64"/>
      <c r="E170" s="65"/>
      <c r="F170" s="65"/>
      <c r="G170" s="65"/>
      <c r="H170" s="64"/>
      <c r="I170" s="64"/>
    </row>
    <row r="171" spans="3:9">
      <c r="C171" s="64"/>
      <c r="D171" s="64"/>
      <c r="E171" s="65"/>
      <c r="F171" s="65"/>
      <c r="G171" s="65"/>
      <c r="H171" s="64"/>
      <c r="I171" s="64"/>
    </row>
    <row r="172" spans="3:9">
      <c r="C172" s="64"/>
      <c r="D172" s="64"/>
      <c r="E172" s="65"/>
      <c r="F172" s="65"/>
      <c r="G172" s="65"/>
      <c r="H172" s="64"/>
      <c r="I172" s="64"/>
    </row>
    <row r="173" spans="3:9">
      <c r="C173" s="64"/>
      <c r="D173" s="64"/>
      <c r="E173" s="65"/>
      <c r="F173" s="65"/>
      <c r="G173" s="65"/>
      <c r="H173" s="64"/>
      <c r="I173" s="64"/>
    </row>
    <row r="174" spans="3:9">
      <c r="C174" s="64"/>
      <c r="D174" s="64"/>
      <c r="E174" s="65"/>
      <c r="F174" s="65"/>
      <c r="G174" s="65"/>
      <c r="H174" s="64"/>
      <c r="I174" s="64"/>
    </row>
    <row r="175" spans="3:9">
      <c r="C175" s="64"/>
      <c r="D175" s="64"/>
      <c r="E175" s="65"/>
      <c r="F175" s="65"/>
      <c r="G175" s="65"/>
      <c r="H175" s="64"/>
      <c r="I175" s="64"/>
    </row>
    <row r="176" spans="3:9">
      <c r="C176" s="64"/>
      <c r="D176" s="64"/>
      <c r="E176" s="65"/>
      <c r="F176" s="65"/>
      <c r="G176" s="65"/>
      <c r="H176" s="64"/>
      <c r="I176" s="64"/>
    </row>
    <row r="177" spans="3:9">
      <c r="C177" s="64"/>
      <c r="D177" s="64"/>
      <c r="E177" s="65"/>
      <c r="F177" s="65"/>
      <c r="G177" s="65"/>
      <c r="H177" s="64"/>
      <c r="I177" s="64"/>
    </row>
    <row r="178" spans="3:9">
      <c r="C178" s="64"/>
      <c r="D178" s="64"/>
      <c r="E178" s="65"/>
      <c r="F178" s="65"/>
      <c r="G178" s="65"/>
      <c r="H178" s="64"/>
      <c r="I178" s="64"/>
    </row>
    <row r="179" spans="3:9">
      <c r="C179" s="64"/>
      <c r="D179" s="64"/>
      <c r="E179" s="65"/>
      <c r="F179" s="65"/>
      <c r="G179" s="65"/>
      <c r="H179" s="64"/>
      <c r="I179" s="64"/>
    </row>
    <row r="180" spans="3:9">
      <c r="C180" s="64"/>
      <c r="D180" s="64"/>
      <c r="E180" s="65"/>
      <c r="F180" s="65"/>
      <c r="G180" s="65"/>
      <c r="H180" s="64"/>
      <c r="I180" s="64"/>
    </row>
    <row r="181" spans="3:9">
      <c r="C181" s="64"/>
      <c r="D181" s="64"/>
      <c r="E181" s="65"/>
      <c r="F181" s="65"/>
      <c r="G181" s="65"/>
      <c r="H181" s="64"/>
      <c r="I181" s="64"/>
    </row>
    <row r="182" spans="3:9">
      <c r="C182" s="64"/>
      <c r="D182" s="64"/>
      <c r="E182" s="65"/>
      <c r="F182" s="65"/>
      <c r="G182" s="65"/>
      <c r="H182" s="64"/>
      <c r="I182" s="64"/>
    </row>
    <row r="183" spans="3:9">
      <c r="C183" s="64"/>
      <c r="D183" s="64"/>
      <c r="E183" s="65"/>
      <c r="F183" s="65"/>
      <c r="G183" s="65"/>
      <c r="H183" s="64"/>
      <c r="I183" s="64"/>
    </row>
    <row r="184" spans="3:9">
      <c r="C184" s="64"/>
      <c r="D184" s="64"/>
      <c r="E184" s="65"/>
      <c r="F184" s="65"/>
      <c r="G184" s="65"/>
      <c r="H184" s="64"/>
      <c r="I184" s="64"/>
    </row>
    <row r="185" spans="3:9">
      <c r="C185" s="64"/>
      <c r="D185" s="64"/>
      <c r="E185" s="65"/>
      <c r="F185" s="65"/>
      <c r="G185" s="65"/>
      <c r="H185" s="64"/>
      <c r="I185" s="64"/>
    </row>
    <row r="186" spans="3:9">
      <c r="C186" s="64"/>
      <c r="D186" s="64"/>
      <c r="E186" s="65"/>
      <c r="F186" s="65"/>
      <c r="G186" s="65"/>
      <c r="H186" s="64"/>
      <c r="I186" s="64"/>
    </row>
    <row r="187" spans="3:9">
      <c r="C187" s="64"/>
      <c r="D187" s="64"/>
      <c r="E187" s="65"/>
      <c r="F187" s="65"/>
      <c r="G187" s="65"/>
      <c r="H187" s="64"/>
      <c r="I187" s="64"/>
    </row>
    <row r="188" spans="3:9">
      <c r="C188" s="64"/>
      <c r="D188" s="64"/>
      <c r="E188" s="65"/>
      <c r="F188" s="65"/>
      <c r="G188" s="65"/>
      <c r="H188" s="64"/>
      <c r="I188" s="64"/>
    </row>
    <row r="189" spans="3:9">
      <c r="C189" s="64"/>
      <c r="D189" s="64"/>
      <c r="E189" s="65"/>
      <c r="F189" s="65"/>
      <c r="G189" s="65"/>
      <c r="H189" s="64"/>
      <c r="I189" s="64"/>
    </row>
    <row r="190" spans="3:9">
      <c r="C190" s="64"/>
      <c r="D190" s="64"/>
      <c r="E190" s="65"/>
      <c r="F190" s="65"/>
      <c r="G190" s="65"/>
      <c r="H190" s="64"/>
      <c r="I190" s="64"/>
    </row>
    <row r="191" spans="3:9">
      <c r="C191" s="64"/>
      <c r="D191" s="64"/>
      <c r="E191" s="65"/>
      <c r="F191" s="65"/>
      <c r="G191" s="65"/>
      <c r="H191" s="64"/>
      <c r="I191" s="64"/>
    </row>
    <row r="192" spans="3:9">
      <c r="C192" s="64"/>
      <c r="D192" s="64"/>
      <c r="E192" s="65"/>
      <c r="F192" s="65"/>
      <c r="G192" s="65"/>
      <c r="H192" s="64"/>
      <c r="I192" s="64"/>
    </row>
    <row r="193" spans="3:9">
      <c r="C193" s="64"/>
      <c r="D193" s="64"/>
      <c r="E193" s="65"/>
      <c r="F193" s="65"/>
      <c r="G193" s="65"/>
      <c r="H193" s="64"/>
      <c r="I193" s="64"/>
    </row>
    <row r="194" spans="3:9">
      <c r="C194" s="64"/>
      <c r="D194" s="64"/>
      <c r="E194" s="65"/>
      <c r="F194" s="65"/>
      <c r="G194" s="65"/>
      <c r="H194" s="64"/>
      <c r="I194" s="64"/>
    </row>
    <row r="195" spans="3:9">
      <c r="C195" s="64"/>
      <c r="D195" s="64"/>
      <c r="E195" s="65"/>
      <c r="F195" s="65"/>
      <c r="G195" s="65"/>
      <c r="H195" s="64"/>
      <c r="I195" s="64"/>
    </row>
    <row r="196" spans="3:9">
      <c r="C196" s="64"/>
      <c r="D196" s="64"/>
      <c r="E196" s="65"/>
      <c r="F196" s="65"/>
      <c r="G196" s="65"/>
      <c r="H196" s="64"/>
      <c r="I196" s="64"/>
    </row>
    <row r="197" spans="3:9">
      <c r="C197" s="64"/>
      <c r="D197" s="64"/>
      <c r="E197" s="65"/>
      <c r="F197" s="65"/>
      <c r="G197" s="65"/>
      <c r="H197" s="64"/>
      <c r="I197" s="64"/>
    </row>
    <row r="198" spans="3:9">
      <c r="C198" s="64"/>
      <c r="D198" s="64"/>
      <c r="E198" s="65"/>
      <c r="F198" s="65"/>
      <c r="G198" s="65"/>
      <c r="H198" s="64"/>
      <c r="I198" s="64"/>
    </row>
    <row r="199" spans="3:9">
      <c r="C199" s="64"/>
      <c r="D199" s="64"/>
      <c r="E199" s="65"/>
      <c r="F199" s="65"/>
      <c r="G199" s="65"/>
      <c r="H199" s="64"/>
      <c r="I199" s="64"/>
    </row>
    <row r="200" spans="3:9">
      <c r="C200" s="64"/>
      <c r="D200" s="64"/>
      <c r="E200" s="65"/>
      <c r="F200" s="65"/>
      <c r="G200" s="65"/>
      <c r="H200" s="64"/>
      <c r="I200" s="64"/>
    </row>
    <row r="201" spans="3:9">
      <c r="C201" s="64"/>
      <c r="D201" s="64"/>
      <c r="E201" s="65"/>
      <c r="F201" s="65"/>
      <c r="G201" s="65"/>
      <c r="H201" s="64"/>
      <c r="I201" s="64"/>
    </row>
    <row r="202" spans="3:9">
      <c r="C202" s="64"/>
      <c r="D202" s="64"/>
      <c r="E202" s="65"/>
      <c r="F202" s="65"/>
      <c r="G202" s="65"/>
      <c r="H202" s="64"/>
      <c r="I202" s="64"/>
    </row>
    <row r="203" spans="3:9">
      <c r="C203" s="64"/>
      <c r="D203" s="64"/>
      <c r="E203" s="65"/>
      <c r="F203" s="65"/>
      <c r="G203" s="65"/>
      <c r="H203" s="64"/>
      <c r="I203" s="64"/>
    </row>
    <row r="204" spans="3:9">
      <c r="C204" s="64"/>
      <c r="D204" s="64"/>
      <c r="E204" s="65"/>
      <c r="F204" s="65"/>
      <c r="G204" s="65"/>
      <c r="H204" s="64"/>
      <c r="I204" s="64"/>
    </row>
    <row r="205" spans="3:9">
      <c r="C205" s="64"/>
      <c r="D205" s="64"/>
      <c r="E205" s="65"/>
      <c r="F205" s="65"/>
      <c r="G205" s="65"/>
      <c r="H205" s="64"/>
      <c r="I205" s="64"/>
    </row>
    <row r="206" spans="3:9">
      <c r="C206" s="64"/>
      <c r="D206" s="64"/>
      <c r="E206" s="65"/>
      <c r="F206" s="65"/>
      <c r="G206" s="65"/>
      <c r="H206" s="64"/>
      <c r="I206" s="64"/>
    </row>
    <row r="207" spans="3:9">
      <c r="C207" s="64"/>
      <c r="D207" s="64"/>
      <c r="E207" s="65"/>
      <c r="F207" s="65"/>
      <c r="G207" s="65"/>
      <c r="H207" s="64"/>
      <c r="I207" s="64"/>
    </row>
    <row r="208" spans="3:9">
      <c r="C208" s="64"/>
      <c r="D208" s="64"/>
      <c r="E208" s="65"/>
      <c r="F208" s="65"/>
      <c r="G208" s="65"/>
      <c r="H208" s="64"/>
      <c r="I208" s="64"/>
    </row>
    <row r="209" spans="3:9">
      <c r="C209" s="64"/>
      <c r="D209" s="64"/>
      <c r="E209" s="65"/>
      <c r="F209" s="65"/>
      <c r="G209" s="65"/>
      <c r="H209" s="64"/>
      <c r="I209" s="64"/>
    </row>
    <row r="210" spans="3:9">
      <c r="C210" s="64"/>
      <c r="D210" s="64"/>
      <c r="E210" s="65"/>
      <c r="F210" s="65"/>
      <c r="G210" s="65"/>
      <c r="H210" s="64"/>
      <c r="I210" s="64"/>
    </row>
    <row r="211" spans="3:9">
      <c r="C211" s="64"/>
      <c r="D211" s="64"/>
      <c r="E211" s="65"/>
      <c r="F211" s="65"/>
      <c r="G211" s="65"/>
      <c r="H211" s="64"/>
      <c r="I211" s="64"/>
    </row>
    <row r="212" spans="3:9">
      <c r="C212" s="64"/>
      <c r="D212" s="64"/>
      <c r="E212" s="65"/>
      <c r="F212" s="65"/>
      <c r="G212" s="65"/>
      <c r="H212" s="64"/>
      <c r="I212" s="64"/>
    </row>
    <row r="213" spans="3:9">
      <c r="C213" s="64"/>
      <c r="D213" s="64"/>
      <c r="E213" s="65"/>
      <c r="F213" s="65"/>
      <c r="G213" s="65"/>
      <c r="H213" s="64"/>
      <c r="I213" s="64"/>
    </row>
    <row r="214" spans="3:9">
      <c r="C214" s="64"/>
      <c r="D214" s="64"/>
      <c r="E214" s="65"/>
      <c r="F214" s="65"/>
      <c r="G214" s="65"/>
      <c r="H214" s="64"/>
      <c r="I214" s="64"/>
    </row>
    <row r="215" spans="3:9">
      <c r="C215" s="64"/>
      <c r="D215" s="64"/>
      <c r="E215" s="65"/>
      <c r="F215" s="65"/>
      <c r="G215" s="65"/>
      <c r="H215" s="64"/>
      <c r="I215" s="64"/>
    </row>
    <row r="216" spans="3:9">
      <c r="C216" s="64"/>
      <c r="D216" s="64"/>
      <c r="E216" s="65"/>
      <c r="F216" s="65"/>
      <c r="G216" s="65"/>
      <c r="H216" s="64"/>
      <c r="I216" s="64"/>
    </row>
    <row r="217" spans="3:9">
      <c r="C217" s="64"/>
      <c r="D217" s="64"/>
      <c r="E217" s="65"/>
      <c r="F217" s="65"/>
      <c r="G217" s="65"/>
      <c r="H217" s="64"/>
      <c r="I217" s="64"/>
    </row>
    <row r="218" spans="3:9">
      <c r="C218" s="64"/>
      <c r="D218" s="64"/>
      <c r="E218" s="65"/>
      <c r="F218" s="65"/>
      <c r="G218" s="65"/>
      <c r="H218" s="64"/>
      <c r="I218" s="64"/>
    </row>
    <row r="219" spans="3:9">
      <c r="C219" s="64"/>
      <c r="D219" s="64"/>
      <c r="E219" s="65"/>
      <c r="F219" s="65"/>
      <c r="G219" s="65"/>
      <c r="H219" s="64"/>
      <c r="I219" s="64"/>
    </row>
    <row r="220" spans="3:9">
      <c r="C220" s="64"/>
      <c r="D220" s="64"/>
      <c r="E220" s="65"/>
      <c r="F220" s="65"/>
      <c r="G220" s="65"/>
      <c r="H220" s="64"/>
      <c r="I220" s="64"/>
    </row>
    <row r="221" spans="3:9">
      <c r="C221" s="64"/>
      <c r="D221" s="64"/>
      <c r="E221" s="65"/>
      <c r="F221" s="65"/>
      <c r="G221" s="65"/>
      <c r="H221" s="64"/>
      <c r="I221" s="64"/>
    </row>
    <row r="222" spans="3:9">
      <c r="C222" s="64"/>
      <c r="D222" s="64"/>
      <c r="E222" s="65"/>
      <c r="F222" s="65"/>
      <c r="G222" s="65"/>
      <c r="H222" s="64"/>
      <c r="I222" s="64"/>
    </row>
    <row r="223" spans="3:9">
      <c r="C223" s="64"/>
      <c r="D223" s="64"/>
      <c r="E223" s="65"/>
      <c r="F223" s="65"/>
      <c r="G223" s="65"/>
      <c r="H223" s="64"/>
      <c r="I223" s="64"/>
    </row>
    <row r="224" spans="3:9">
      <c r="C224" s="64"/>
      <c r="D224" s="64"/>
      <c r="E224" s="65"/>
      <c r="F224" s="65"/>
      <c r="G224" s="65"/>
      <c r="H224" s="64"/>
      <c r="I224" s="64"/>
    </row>
    <row r="225" spans="3:9">
      <c r="C225" s="64"/>
      <c r="D225" s="64"/>
      <c r="E225" s="65"/>
      <c r="F225" s="65"/>
      <c r="G225" s="65"/>
      <c r="H225" s="64"/>
      <c r="I225" s="64"/>
    </row>
    <row r="226" spans="3:9">
      <c r="C226" s="64"/>
      <c r="D226" s="64"/>
      <c r="E226" s="65"/>
      <c r="F226" s="65"/>
      <c r="G226" s="65"/>
      <c r="H226" s="64"/>
      <c r="I226" s="64"/>
    </row>
    <row r="227" spans="3:9">
      <c r="C227" s="64"/>
      <c r="D227" s="64"/>
      <c r="E227" s="65"/>
      <c r="F227" s="65"/>
      <c r="G227" s="65"/>
      <c r="H227" s="64"/>
      <c r="I227" s="64"/>
    </row>
    <row r="228" spans="3:9">
      <c r="C228" s="64"/>
      <c r="D228" s="64"/>
      <c r="E228" s="65"/>
      <c r="F228" s="65"/>
      <c r="G228" s="65"/>
      <c r="H228" s="64"/>
      <c r="I228" s="64"/>
    </row>
    <row r="229" spans="3:9">
      <c r="C229" s="64"/>
      <c r="D229" s="64"/>
      <c r="E229" s="65"/>
      <c r="F229" s="65"/>
      <c r="G229" s="65"/>
      <c r="H229" s="64"/>
      <c r="I229" s="64"/>
    </row>
    <row r="230" spans="3:9">
      <c r="C230" s="64"/>
      <c r="D230" s="64"/>
      <c r="E230" s="65"/>
      <c r="F230" s="65"/>
      <c r="G230" s="65"/>
      <c r="H230" s="64"/>
      <c r="I230" s="64"/>
    </row>
    <row r="231" spans="3:9">
      <c r="C231" s="64"/>
      <c r="D231" s="64"/>
      <c r="E231" s="65"/>
      <c r="F231" s="65"/>
      <c r="G231" s="65"/>
      <c r="H231" s="64"/>
      <c r="I231" s="64"/>
    </row>
    <row r="232" spans="3:9">
      <c r="C232" s="64"/>
      <c r="D232" s="64"/>
      <c r="E232" s="65"/>
      <c r="F232" s="65"/>
      <c r="G232" s="65"/>
      <c r="H232" s="64"/>
      <c r="I232" s="64"/>
    </row>
    <row r="233" spans="3:9">
      <c r="C233" s="64"/>
      <c r="D233" s="64"/>
      <c r="E233" s="65"/>
      <c r="F233" s="65"/>
      <c r="G233" s="65"/>
      <c r="H233" s="64"/>
      <c r="I233" s="64"/>
    </row>
    <row r="234" spans="3:9">
      <c r="C234" s="64"/>
      <c r="D234" s="64"/>
      <c r="E234" s="65"/>
      <c r="F234" s="65"/>
      <c r="G234" s="65"/>
      <c r="H234" s="64"/>
      <c r="I234" s="64"/>
    </row>
    <row r="235" spans="3:9">
      <c r="C235" s="64"/>
      <c r="D235" s="64"/>
      <c r="E235" s="65"/>
      <c r="F235" s="65"/>
      <c r="G235" s="65"/>
      <c r="H235" s="64"/>
      <c r="I235" s="64"/>
    </row>
    <row r="236" spans="3:9">
      <c r="C236" s="64"/>
      <c r="D236" s="64"/>
      <c r="E236" s="65"/>
      <c r="F236" s="65"/>
      <c r="G236" s="65"/>
      <c r="H236" s="64"/>
      <c r="I236" s="64"/>
    </row>
    <row r="237" spans="3:9">
      <c r="C237" s="64"/>
      <c r="D237" s="64"/>
      <c r="E237" s="65"/>
      <c r="F237" s="65"/>
      <c r="G237" s="65"/>
      <c r="H237" s="64"/>
      <c r="I237" s="64"/>
    </row>
    <row r="238" spans="3:9">
      <c r="C238" s="64"/>
      <c r="D238" s="64"/>
      <c r="E238" s="65"/>
      <c r="F238" s="65"/>
      <c r="G238" s="65"/>
      <c r="H238" s="64"/>
      <c r="I238" s="64"/>
    </row>
    <row r="239" spans="3:9">
      <c r="C239" s="64"/>
      <c r="D239" s="64"/>
      <c r="E239" s="65"/>
      <c r="F239" s="65"/>
      <c r="G239" s="65"/>
      <c r="H239" s="64"/>
      <c r="I239" s="64"/>
    </row>
    <row r="240" spans="3:9">
      <c r="C240" s="64"/>
      <c r="D240" s="64"/>
      <c r="E240" s="65"/>
      <c r="F240" s="65"/>
      <c r="G240" s="65"/>
      <c r="H240" s="64"/>
      <c r="I240" s="64"/>
    </row>
    <row r="241" spans="3:9">
      <c r="C241" s="64"/>
      <c r="D241" s="64"/>
      <c r="E241" s="65"/>
      <c r="F241" s="65"/>
      <c r="G241" s="65"/>
      <c r="H241" s="64"/>
      <c r="I241" s="64"/>
    </row>
    <row r="242" spans="3:9">
      <c r="C242" s="64"/>
      <c r="D242" s="64"/>
      <c r="E242" s="65"/>
      <c r="F242" s="65"/>
      <c r="G242" s="65"/>
      <c r="H242" s="64"/>
      <c r="I242" s="64"/>
    </row>
    <row r="243" spans="3:9">
      <c r="C243" s="64"/>
      <c r="D243" s="64"/>
      <c r="E243" s="65"/>
      <c r="F243" s="65"/>
      <c r="G243" s="65"/>
      <c r="H243" s="64"/>
      <c r="I243" s="64"/>
    </row>
    <row r="244" spans="3:9">
      <c r="C244" s="64"/>
      <c r="D244" s="64"/>
      <c r="E244" s="65"/>
      <c r="F244" s="65"/>
      <c r="G244" s="65"/>
      <c r="H244" s="64"/>
      <c r="I244" s="64"/>
    </row>
    <row r="245" spans="3:9">
      <c r="C245" s="64"/>
      <c r="D245" s="64"/>
      <c r="E245" s="65"/>
      <c r="F245" s="65"/>
      <c r="G245" s="65"/>
      <c r="H245" s="64"/>
      <c r="I245" s="64"/>
    </row>
    <row r="246" spans="3:9">
      <c r="C246" s="64"/>
      <c r="D246" s="64"/>
      <c r="E246" s="65"/>
      <c r="F246" s="65"/>
      <c r="G246" s="65"/>
      <c r="H246" s="64"/>
      <c r="I246" s="64"/>
    </row>
    <row r="247" spans="3:9">
      <c r="C247" s="64"/>
      <c r="D247" s="64"/>
      <c r="E247" s="65"/>
      <c r="F247" s="65"/>
      <c r="G247" s="65"/>
      <c r="H247" s="64"/>
      <c r="I247" s="64"/>
    </row>
    <row r="248" spans="3:9">
      <c r="C248" s="64"/>
      <c r="D248" s="64"/>
      <c r="E248" s="65"/>
      <c r="F248" s="65"/>
      <c r="G248" s="65"/>
      <c r="H248" s="64"/>
      <c r="I248" s="64"/>
    </row>
    <row r="249" spans="3:9">
      <c r="C249" s="64"/>
      <c r="D249" s="64"/>
      <c r="E249" s="65"/>
      <c r="F249" s="65"/>
      <c r="G249" s="65"/>
      <c r="H249" s="64"/>
      <c r="I249" s="64"/>
    </row>
    <row r="250" spans="3:9">
      <c r="C250" s="64"/>
      <c r="D250" s="64"/>
      <c r="E250" s="65"/>
      <c r="F250" s="65"/>
      <c r="G250" s="65"/>
      <c r="H250" s="64"/>
      <c r="I250" s="64"/>
    </row>
    <row r="251" spans="3:9">
      <c r="C251" s="64"/>
      <c r="D251" s="64"/>
      <c r="E251" s="65"/>
      <c r="F251" s="65"/>
      <c r="G251" s="65"/>
      <c r="H251" s="64"/>
      <c r="I251" s="64"/>
    </row>
    <row r="252" spans="3:9">
      <c r="C252" s="64"/>
      <c r="D252" s="64"/>
      <c r="E252" s="65"/>
      <c r="F252" s="65"/>
      <c r="G252" s="65"/>
      <c r="H252" s="64"/>
      <c r="I252" s="64"/>
    </row>
    <row r="253" spans="3:9">
      <c r="C253" s="64"/>
      <c r="D253" s="64"/>
      <c r="E253" s="65"/>
      <c r="F253" s="65"/>
      <c r="G253" s="65"/>
      <c r="H253" s="64"/>
      <c r="I253" s="64"/>
    </row>
    <row r="254" spans="3:9">
      <c r="C254" s="64"/>
      <c r="D254" s="64"/>
      <c r="E254" s="65"/>
      <c r="F254" s="65"/>
      <c r="G254" s="65"/>
      <c r="H254" s="64"/>
      <c r="I254" s="64"/>
    </row>
    <row r="255" spans="3:9">
      <c r="C255" s="64"/>
      <c r="D255" s="64"/>
      <c r="E255" s="65"/>
      <c r="F255" s="65"/>
      <c r="G255" s="65"/>
      <c r="H255" s="64"/>
      <c r="I255" s="64"/>
    </row>
    <row r="256" spans="3:9">
      <c r="C256" s="64"/>
      <c r="D256" s="64"/>
      <c r="E256" s="65"/>
      <c r="F256" s="65"/>
      <c r="G256" s="65"/>
      <c r="H256" s="64"/>
      <c r="I256" s="64"/>
    </row>
    <row r="257" spans="3:9">
      <c r="C257" s="64"/>
      <c r="D257" s="64"/>
      <c r="E257" s="65"/>
      <c r="F257" s="65"/>
      <c r="G257" s="65"/>
      <c r="H257" s="64"/>
      <c r="I257" s="64"/>
    </row>
    <row r="258" spans="3:9">
      <c r="C258" s="64"/>
      <c r="D258" s="64"/>
      <c r="E258" s="65"/>
      <c r="F258" s="65"/>
      <c r="G258" s="65"/>
      <c r="H258" s="64"/>
      <c r="I258" s="64"/>
    </row>
    <row r="259" spans="3:9">
      <c r="C259" s="64"/>
      <c r="D259" s="64"/>
      <c r="E259" s="65"/>
      <c r="F259" s="65"/>
      <c r="G259" s="65"/>
      <c r="H259" s="64"/>
      <c r="I259" s="64"/>
    </row>
    <row r="260" spans="3:9">
      <c r="C260" s="64"/>
      <c r="D260" s="64"/>
      <c r="E260" s="65"/>
      <c r="F260" s="65"/>
      <c r="G260" s="65"/>
      <c r="H260" s="64"/>
      <c r="I260" s="64"/>
    </row>
    <row r="261" spans="3:9">
      <c r="C261" s="64"/>
      <c r="D261" s="64"/>
      <c r="E261" s="65"/>
      <c r="F261" s="65"/>
      <c r="G261" s="65"/>
      <c r="H261" s="64"/>
      <c r="I261" s="64"/>
    </row>
    <row r="262" spans="3:9">
      <c r="C262" s="64"/>
      <c r="D262" s="64"/>
      <c r="E262" s="65"/>
      <c r="F262" s="65"/>
      <c r="G262" s="65"/>
      <c r="H262" s="64"/>
      <c r="I262" s="64"/>
    </row>
    <row r="263" spans="3:9">
      <c r="C263" s="64"/>
      <c r="D263" s="64"/>
      <c r="E263" s="65"/>
      <c r="F263" s="65"/>
      <c r="G263" s="65"/>
      <c r="H263" s="64"/>
      <c r="I263" s="64"/>
    </row>
    <row r="264" spans="3:9">
      <c r="C264" s="64"/>
      <c r="D264" s="64"/>
      <c r="E264" s="65"/>
      <c r="F264" s="65"/>
      <c r="G264" s="65"/>
      <c r="H264" s="64"/>
      <c r="I264" s="64"/>
    </row>
    <row r="265" spans="3:9">
      <c r="C265" s="64"/>
      <c r="D265" s="64"/>
      <c r="E265" s="65"/>
      <c r="F265" s="65"/>
      <c r="G265" s="65"/>
      <c r="H265" s="64"/>
      <c r="I265" s="64"/>
    </row>
    <row r="266" spans="3:9">
      <c r="C266" s="64"/>
      <c r="D266" s="64"/>
      <c r="E266" s="65"/>
      <c r="F266" s="65"/>
      <c r="G266" s="65"/>
      <c r="H266" s="64"/>
      <c r="I266" s="64"/>
    </row>
    <row r="267" spans="3:9">
      <c r="C267" s="64"/>
      <c r="D267" s="64"/>
      <c r="E267" s="65"/>
      <c r="F267" s="65"/>
      <c r="G267" s="65"/>
      <c r="H267" s="64"/>
      <c r="I267" s="64"/>
    </row>
    <row r="268" spans="3:9">
      <c r="C268" s="64"/>
      <c r="D268" s="64"/>
      <c r="E268" s="65"/>
      <c r="F268" s="65"/>
      <c r="G268" s="65"/>
      <c r="H268" s="64"/>
      <c r="I268" s="64"/>
    </row>
    <row r="269" spans="3:9">
      <c r="C269" s="64"/>
      <c r="D269" s="64"/>
      <c r="E269" s="65"/>
      <c r="F269" s="65"/>
      <c r="G269" s="65"/>
      <c r="H269" s="64"/>
      <c r="I269" s="64"/>
    </row>
    <row r="270" spans="3:9">
      <c r="C270" s="64"/>
      <c r="D270" s="64"/>
      <c r="E270" s="65"/>
      <c r="F270" s="65"/>
      <c r="G270" s="65"/>
      <c r="H270" s="64"/>
      <c r="I270" s="64"/>
    </row>
    <row r="271" spans="3:9">
      <c r="C271" s="64"/>
      <c r="D271" s="64"/>
      <c r="E271" s="65"/>
      <c r="F271" s="65"/>
      <c r="G271" s="65"/>
      <c r="H271" s="64"/>
      <c r="I271" s="64"/>
    </row>
    <row r="272" spans="3:9">
      <c r="C272" s="64"/>
      <c r="D272" s="64"/>
      <c r="E272" s="65"/>
      <c r="F272" s="65"/>
      <c r="G272" s="65"/>
      <c r="H272" s="64"/>
      <c r="I272" s="64"/>
    </row>
    <row r="273" spans="3:9">
      <c r="C273" s="64"/>
      <c r="D273" s="64"/>
      <c r="E273" s="65"/>
      <c r="F273" s="65"/>
      <c r="G273" s="65"/>
      <c r="H273" s="64"/>
      <c r="I273" s="64"/>
    </row>
    <row r="274" spans="3:9">
      <c r="C274" s="64"/>
      <c r="D274" s="64"/>
      <c r="E274" s="65"/>
      <c r="F274" s="65"/>
      <c r="G274" s="65"/>
      <c r="H274" s="64"/>
      <c r="I274" s="64"/>
    </row>
    <row r="275" spans="3:9">
      <c r="C275" s="64"/>
      <c r="D275" s="64"/>
      <c r="E275" s="65"/>
      <c r="F275" s="65"/>
      <c r="G275" s="65"/>
      <c r="H275" s="64"/>
      <c r="I275" s="64"/>
    </row>
    <row r="276" spans="3:9">
      <c r="C276" s="64"/>
      <c r="D276" s="64"/>
      <c r="E276" s="65"/>
      <c r="F276" s="65"/>
      <c r="G276" s="65"/>
      <c r="H276" s="64"/>
      <c r="I276" s="64"/>
    </row>
    <row r="277" spans="3:9">
      <c r="C277" s="64"/>
      <c r="D277" s="64"/>
      <c r="E277" s="65"/>
      <c r="F277" s="65"/>
      <c r="G277" s="65"/>
      <c r="H277" s="64"/>
      <c r="I277" s="64"/>
    </row>
    <row r="278" spans="3:9">
      <c r="C278" s="64"/>
      <c r="D278" s="64"/>
      <c r="E278" s="65"/>
      <c r="F278" s="65"/>
      <c r="G278" s="65"/>
      <c r="H278" s="64"/>
      <c r="I278" s="64"/>
    </row>
    <row r="279" spans="3:9">
      <c r="C279" s="64"/>
      <c r="D279" s="64"/>
      <c r="E279" s="65"/>
      <c r="F279" s="65"/>
      <c r="G279" s="65"/>
      <c r="H279" s="64"/>
      <c r="I279" s="64"/>
    </row>
    <row r="280" spans="3:9">
      <c r="C280" s="64"/>
      <c r="D280" s="64"/>
      <c r="E280" s="65"/>
      <c r="F280" s="65"/>
      <c r="G280" s="65"/>
      <c r="H280" s="64"/>
      <c r="I280" s="64"/>
    </row>
    <row r="281" spans="3:9">
      <c r="C281" s="64"/>
      <c r="D281" s="64"/>
      <c r="E281" s="65"/>
      <c r="F281" s="65"/>
      <c r="G281" s="65"/>
      <c r="H281" s="64"/>
      <c r="I281" s="64"/>
    </row>
    <row r="282" spans="3:9">
      <c r="C282" s="64"/>
      <c r="D282" s="64"/>
      <c r="E282" s="65"/>
      <c r="F282" s="65"/>
      <c r="G282" s="65"/>
      <c r="H282" s="64"/>
      <c r="I282" s="64"/>
    </row>
    <row r="283" spans="3:9">
      <c r="C283" s="64"/>
      <c r="D283" s="64"/>
      <c r="E283" s="65"/>
      <c r="F283" s="65"/>
      <c r="G283" s="65"/>
      <c r="H283" s="64"/>
      <c r="I283" s="64"/>
    </row>
    <row r="284" spans="3:9">
      <c r="C284" s="64"/>
      <c r="D284" s="64"/>
      <c r="E284" s="65"/>
      <c r="F284" s="65"/>
      <c r="G284" s="65"/>
      <c r="H284" s="64"/>
      <c r="I284" s="64"/>
    </row>
    <row r="285" spans="3:9">
      <c r="C285" s="64"/>
      <c r="D285" s="64"/>
      <c r="E285" s="65"/>
      <c r="F285" s="65"/>
      <c r="G285" s="65"/>
      <c r="H285" s="64"/>
      <c r="I285" s="64"/>
    </row>
    <row r="286" spans="3:9">
      <c r="C286" s="64"/>
      <c r="D286" s="64"/>
      <c r="E286" s="65"/>
      <c r="F286" s="65"/>
      <c r="G286" s="65"/>
      <c r="H286" s="64"/>
      <c r="I286" s="64"/>
    </row>
    <row r="287" spans="3:9">
      <c r="C287" s="64"/>
      <c r="D287" s="64"/>
      <c r="E287" s="65"/>
      <c r="F287" s="65"/>
      <c r="G287" s="65"/>
      <c r="H287" s="64"/>
      <c r="I287" s="64"/>
    </row>
    <row r="288" spans="3:9">
      <c r="C288" s="64"/>
      <c r="D288" s="64"/>
      <c r="E288" s="65"/>
      <c r="F288" s="65"/>
      <c r="G288" s="65"/>
      <c r="H288" s="64"/>
      <c r="I288" s="64"/>
    </row>
    <row r="289" spans="3:9">
      <c r="C289" s="64"/>
      <c r="D289" s="64"/>
      <c r="E289" s="65"/>
      <c r="F289" s="65"/>
      <c r="G289" s="65"/>
      <c r="H289" s="64"/>
      <c r="I289" s="64"/>
    </row>
    <row r="290" spans="3:9">
      <c r="C290" s="64"/>
      <c r="D290" s="64"/>
      <c r="E290" s="65"/>
      <c r="F290" s="65"/>
      <c r="G290" s="65"/>
      <c r="H290" s="64"/>
      <c r="I290" s="64"/>
    </row>
    <row r="291" spans="3:9">
      <c r="C291" s="64"/>
      <c r="D291" s="64"/>
      <c r="E291" s="65"/>
      <c r="F291" s="65"/>
      <c r="G291" s="65"/>
      <c r="H291" s="64"/>
      <c r="I291" s="64"/>
    </row>
    <row r="292" spans="3:9">
      <c r="C292" s="64"/>
      <c r="D292" s="64"/>
      <c r="E292" s="65"/>
      <c r="F292" s="65"/>
      <c r="G292" s="65"/>
      <c r="H292" s="64"/>
      <c r="I292" s="64"/>
    </row>
    <row r="293" spans="3:9">
      <c r="C293" s="64"/>
      <c r="D293" s="64"/>
      <c r="E293" s="65"/>
      <c r="F293" s="65"/>
      <c r="G293" s="65"/>
      <c r="H293" s="64"/>
      <c r="I293" s="64"/>
    </row>
    <row r="294" spans="3:9">
      <c r="C294" s="64"/>
      <c r="D294" s="64"/>
      <c r="E294" s="65"/>
      <c r="F294" s="65"/>
      <c r="G294" s="65"/>
      <c r="H294" s="64"/>
      <c r="I294" s="64"/>
    </row>
    <row r="295" spans="3:9">
      <c r="C295" s="64"/>
      <c r="D295" s="64"/>
      <c r="E295" s="65"/>
      <c r="F295" s="65"/>
      <c r="G295" s="65"/>
      <c r="H295" s="64"/>
      <c r="I295" s="64"/>
    </row>
    <row r="296" spans="3:9">
      <c r="C296" s="64"/>
      <c r="D296" s="64"/>
      <c r="E296" s="65"/>
      <c r="F296" s="65"/>
      <c r="G296" s="65"/>
      <c r="H296" s="64"/>
      <c r="I296" s="64"/>
    </row>
    <row r="297" spans="3:9">
      <c r="C297" s="64"/>
      <c r="D297" s="64"/>
      <c r="E297" s="65"/>
      <c r="F297" s="65"/>
      <c r="G297" s="65"/>
      <c r="H297" s="64"/>
      <c r="I297" s="64"/>
    </row>
    <row r="298" spans="3:9">
      <c r="C298" s="64"/>
      <c r="D298" s="64"/>
      <c r="E298" s="65"/>
      <c r="F298" s="65"/>
      <c r="G298" s="65"/>
      <c r="H298" s="64"/>
      <c r="I298" s="64"/>
    </row>
    <row r="299" spans="3:9">
      <c r="C299" s="64"/>
      <c r="D299" s="64"/>
      <c r="E299" s="65"/>
      <c r="F299" s="65"/>
      <c r="G299" s="65"/>
      <c r="H299" s="64"/>
      <c r="I299" s="64"/>
    </row>
    <row r="300" spans="3:9">
      <c r="C300" s="64"/>
      <c r="D300" s="64"/>
      <c r="E300" s="65"/>
      <c r="F300" s="65"/>
      <c r="G300" s="65"/>
      <c r="H300" s="64"/>
      <c r="I300" s="64"/>
    </row>
    <row r="301" spans="3:9">
      <c r="C301" s="64"/>
      <c r="D301" s="64"/>
      <c r="E301" s="65"/>
      <c r="F301" s="65"/>
      <c r="G301" s="65"/>
      <c r="H301" s="64"/>
      <c r="I301" s="64"/>
    </row>
    <row r="302" spans="3:9">
      <c r="C302" s="64"/>
      <c r="D302" s="64"/>
      <c r="E302" s="65"/>
      <c r="F302" s="65"/>
      <c r="G302" s="65"/>
      <c r="H302" s="64"/>
      <c r="I302" s="64"/>
    </row>
    <row r="303" spans="3:9">
      <c r="C303" s="64"/>
      <c r="D303" s="64"/>
      <c r="E303" s="65"/>
      <c r="F303" s="65"/>
      <c r="G303" s="65"/>
      <c r="H303" s="64"/>
      <c r="I303" s="64"/>
    </row>
    <row r="304" spans="3:9">
      <c r="C304" s="64"/>
      <c r="D304" s="64"/>
      <c r="E304" s="65"/>
      <c r="F304" s="65"/>
      <c r="G304" s="65"/>
      <c r="H304" s="64"/>
      <c r="I304" s="64"/>
    </row>
    <row r="305" spans="3:9">
      <c r="C305" s="64"/>
      <c r="D305" s="64"/>
      <c r="E305" s="65"/>
      <c r="F305" s="65"/>
      <c r="G305" s="65"/>
      <c r="H305" s="64"/>
      <c r="I305" s="64"/>
    </row>
    <row r="306" spans="3:9">
      <c r="C306" s="64"/>
      <c r="D306" s="64"/>
      <c r="E306" s="65"/>
      <c r="F306" s="65"/>
      <c r="G306" s="65"/>
      <c r="H306" s="64"/>
      <c r="I306" s="64"/>
    </row>
    <row r="307" spans="3:9">
      <c r="C307" s="64"/>
      <c r="D307" s="64"/>
      <c r="E307" s="65"/>
      <c r="F307" s="65"/>
      <c r="G307" s="65"/>
      <c r="H307" s="64"/>
      <c r="I307" s="64"/>
    </row>
    <row r="308" spans="3:9">
      <c r="C308" s="64"/>
      <c r="D308" s="64"/>
      <c r="E308" s="65"/>
      <c r="F308" s="65"/>
      <c r="G308" s="65"/>
      <c r="H308" s="64"/>
      <c r="I308" s="64"/>
    </row>
    <row r="309" spans="3:9">
      <c r="C309" s="64"/>
      <c r="D309" s="64"/>
      <c r="E309" s="65"/>
      <c r="F309" s="65"/>
      <c r="G309" s="65"/>
      <c r="H309" s="64"/>
      <c r="I309" s="64"/>
    </row>
    <row r="310" spans="3:9">
      <c r="C310" s="64"/>
      <c r="D310" s="64"/>
      <c r="E310" s="65"/>
      <c r="F310" s="65"/>
      <c r="G310" s="65"/>
      <c r="H310" s="64"/>
      <c r="I310" s="64"/>
    </row>
    <row r="311" spans="3:9">
      <c r="C311" s="64"/>
      <c r="D311" s="64"/>
      <c r="E311" s="65"/>
      <c r="F311" s="65"/>
      <c r="G311" s="65"/>
      <c r="H311" s="64"/>
      <c r="I311" s="64"/>
    </row>
    <row r="312" spans="3:9">
      <c r="C312" s="64"/>
      <c r="D312" s="64"/>
      <c r="E312" s="65"/>
      <c r="F312" s="65"/>
      <c r="G312" s="65"/>
      <c r="H312" s="64"/>
      <c r="I312" s="64"/>
    </row>
    <row r="313" spans="3:9">
      <c r="C313" s="64"/>
      <c r="D313" s="64"/>
      <c r="E313" s="65"/>
      <c r="F313" s="65"/>
      <c r="G313" s="65"/>
      <c r="H313" s="64"/>
      <c r="I313" s="64"/>
    </row>
    <row r="314" spans="3:9">
      <c r="C314" s="64"/>
      <c r="D314" s="64"/>
      <c r="E314" s="65"/>
      <c r="F314" s="65"/>
      <c r="G314" s="65"/>
      <c r="H314" s="64"/>
      <c r="I314" s="64"/>
    </row>
    <row r="315" spans="3:9">
      <c r="C315" s="64"/>
      <c r="D315" s="64"/>
      <c r="E315" s="65"/>
      <c r="F315" s="65"/>
      <c r="G315" s="65"/>
      <c r="H315" s="64"/>
      <c r="I315" s="64"/>
    </row>
    <row r="316" spans="3:9">
      <c r="C316" s="64"/>
      <c r="D316" s="64"/>
      <c r="E316" s="65"/>
      <c r="F316" s="65"/>
      <c r="G316" s="65"/>
      <c r="H316" s="64"/>
      <c r="I316" s="64"/>
    </row>
    <row r="317" spans="3:9">
      <c r="C317" s="64"/>
      <c r="D317" s="64"/>
      <c r="E317" s="65"/>
      <c r="F317" s="65"/>
      <c r="G317" s="65"/>
      <c r="H317" s="64"/>
      <c r="I317" s="64"/>
    </row>
    <row r="318" spans="3:9">
      <c r="C318" s="64"/>
      <c r="D318" s="64"/>
      <c r="E318" s="65"/>
      <c r="F318" s="65"/>
      <c r="G318" s="65"/>
      <c r="H318" s="64"/>
      <c r="I318" s="64"/>
    </row>
    <row r="319" spans="3:9">
      <c r="C319" s="64"/>
      <c r="D319" s="64"/>
      <c r="E319" s="65"/>
      <c r="F319" s="65"/>
      <c r="G319" s="65"/>
      <c r="H319" s="64"/>
      <c r="I319" s="64"/>
    </row>
    <row r="320" spans="3:9">
      <c r="C320" s="64"/>
      <c r="D320" s="64"/>
      <c r="E320" s="65"/>
      <c r="F320" s="65"/>
      <c r="G320" s="65"/>
      <c r="H320" s="64"/>
      <c r="I320" s="64"/>
    </row>
    <row r="321" spans="3:9">
      <c r="C321" s="64"/>
      <c r="D321" s="64"/>
      <c r="E321" s="65"/>
      <c r="F321" s="65"/>
      <c r="G321" s="65"/>
      <c r="H321" s="64"/>
      <c r="I321" s="64"/>
    </row>
    <row r="322" spans="3:9">
      <c r="C322" s="64"/>
      <c r="D322" s="64"/>
      <c r="E322" s="65"/>
      <c r="F322" s="65"/>
      <c r="G322" s="65"/>
      <c r="H322" s="64"/>
      <c r="I322" s="64"/>
    </row>
    <row r="323" spans="3:9">
      <c r="C323" s="64"/>
      <c r="D323" s="64"/>
      <c r="E323" s="65"/>
      <c r="F323" s="65"/>
      <c r="G323" s="65"/>
      <c r="H323" s="64"/>
      <c r="I323" s="64"/>
    </row>
    <row r="324" spans="3:9">
      <c r="C324" s="64"/>
      <c r="D324" s="64"/>
      <c r="E324" s="65"/>
      <c r="F324" s="65"/>
      <c r="G324" s="65"/>
      <c r="H324" s="64"/>
      <c r="I324" s="64"/>
    </row>
    <row r="325" spans="3:9">
      <c r="C325" s="64"/>
      <c r="D325" s="64"/>
      <c r="E325" s="65"/>
      <c r="F325" s="65"/>
      <c r="G325" s="65"/>
      <c r="H325" s="64"/>
      <c r="I325" s="64"/>
    </row>
    <row r="326" spans="3:9">
      <c r="C326" s="64"/>
      <c r="D326" s="64"/>
      <c r="E326" s="65"/>
      <c r="F326" s="65"/>
      <c r="G326" s="65"/>
      <c r="H326" s="64"/>
      <c r="I326" s="64"/>
    </row>
    <row r="327" spans="3:9">
      <c r="C327" s="64"/>
      <c r="D327" s="64"/>
      <c r="E327" s="65"/>
      <c r="F327" s="65"/>
      <c r="G327" s="65"/>
      <c r="H327" s="64"/>
      <c r="I327" s="64"/>
    </row>
    <row r="328" spans="3:9">
      <c r="C328" s="64"/>
      <c r="D328" s="64"/>
      <c r="E328" s="65"/>
      <c r="F328" s="65"/>
      <c r="G328" s="65"/>
      <c r="H328" s="64"/>
      <c r="I328" s="64"/>
    </row>
    <row r="329" spans="3:9">
      <c r="C329" s="64"/>
      <c r="D329" s="64"/>
      <c r="E329" s="65"/>
      <c r="F329" s="65"/>
      <c r="G329" s="65"/>
      <c r="H329" s="64"/>
      <c r="I329" s="64"/>
    </row>
    <row r="330" spans="3:9">
      <c r="C330" s="64"/>
      <c r="D330" s="64"/>
      <c r="E330" s="65"/>
      <c r="F330" s="65"/>
      <c r="G330" s="65"/>
      <c r="H330" s="64"/>
      <c r="I330" s="64"/>
    </row>
    <row r="331" spans="3:9">
      <c r="C331" s="64"/>
      <c r="D331" s="64"/>
      <c r="E331" s="65"/>
      <c r="F331" s="65"/>
      <c r="G331" s="65"/>
      <c r="H331" s="64"/>
      <c r="I331" s="64"/>
    </row>
    <row r="332" spans="3:9">
      <c r="C332" s="64"/>
      <c r="D332" s="64"/>
      <c r="E332" s="65"/>
      <c r="F332" s="65"/>
      <c r="G332" s="65"/>
      <c r="H332" s="64"/>
      <c r="I332" s="64"/>
    </row>
    <row r="333" spans="3:9">
      <c r="C333" s="64"/>
      <c r="D333" s="64"/>
      <c r="E333" s="65"/>
      <c r="F333" s="65"/>
      <c r="G333" s="65"/>
      <c r="H333" s="64"/>
      <c r="I333" s="64"/>
    </row>
    <row r="334" spans="3:9">
      <c r="C334" s="64"/>
      <c r="D334" s="64"/>
      <c r="E334" s="65"/>
      <c r="F334" s="65"/>
      <c r="G334" s="65"/>
      <c r="H334" s="64"/>
      <c r="I334" s="64"/>
    </row>
    <row r="335" spans="3:9">
      <c r="C335" s="64"/>
      <c r="D335" s="64"/>
      <c r="E335" s="65"/>
      <c r="F335" s="65"/>
      <c r="G335" s="65"/>
      <c r="H335" s="64"/>
      <c r="I335" s="64"/>
    </row>
    <row r="336" spans="3:9">
      <c r="C336" s="64"/>
      <c r="D336" s="64"/>
      <c r="E336" s="65"/>
      <c r="F336" s="65"/>
      <c r="G336" s="65"/>
      <c r="H336" s="64"/>
      <c r="I336" s="64"/>
    </row>
    <row r="337" spans="3:9">
      <c r="C337" s="64"/>
      <c r="D337" s="64"/>
      <c r="E337" s="65"/>
      <c r="F337" s="65"/>
      <c r="G337" s="65"/>
      <c r="H337" s="64"/>
      <c r="I337" s="64"/>
    </row>
    <row r="338" spans="3:9">
      <c r="C338" s="64"/>
      <c r="D338" s="64"/>
      <c r="E338" s="65"/>
      <c r="F338" s="65"/>
      <c r="G338" s="65"/>
      <c r="H338" s="64"/>
      <c r="I338" s="64"/>
    </row>
    <row r="339" spans="3:9">
      <c r="C339" s="64"/>
      <c r="D339" s="64"/>
      <c r="E339" s="65"/>
      <c r="F339" s="65"/>
      <c r="G339" s="65"/>
      <c r="H339" s="64"/>
      <c r="I339" s="64"/>
    </row>
    <row r="340" spans="3:9">
      <c r="C340" s="64"/>
      <c r="D340" s="64"/>
      <c r="E340" s="65"/>
      <c r="F340" s="65"/>
      <c r="G340" s="65"/>
      <c r="H340" s="64"/>
      <c r="I340" s="64"/>
    </row>
    <row r="341" spans="3:9">
      <c r="C341" s="64"/>
      <c r="D341" s="64"/>
      <c r="E341" s="65"/>
      <c r="F341" s="65"/>
      <c r="G341" s="65"/>
      <c r="H341" s="64"/>
      <c r="I341" s="64"/>
    </row>
    <row r="342" spans="3:9">
      <c r="C342" s="64"/>
      <c r="D342" s="64"/>
      <c r="E342" s="65"/>
      <c r="F342" s="65"/>
      <c r="G342" s="65"/>
      <c r="H342" s="64"/>
      <c r="I342" s="64"/>
    </row>
    <row r="343" spans="3:9">
      <c r="C343" s="64"/>
      <c r="D343" s="64"/>
      <c r="E343" s="65"/>
      <c r="F343" s="65"/>
      <c r="G343" s="65"/>
      <c r="H343" s="64"/>
      <c r="I343" s="64"/>
    </row>
    <row r="344" spans="3:9">
      <c r="C344" s="64"/>
      <c r="D344" s="64"/>
      <c r="E344" s="65"/>
      <c r="F344" s="65"/>
      <c r="G344" s="65"/>
      <c r="H344" s="64"/>
      <c r="I344" s="64"/>
    </row>
    <row r="345" spans="3:9">
      <c r="C345" s="64"/>
      <c r="D345" s="64"/>
      <c r="E345" s="65"/>
      <c r="F345" s="65"/>
      <c r="G345" s="65"/>
      <c r="H345" s="64"/>
      <c r="I345" s="64"/>
    </row>
    <row r="346" spans="3:9">
      <c r="C346" s="64"/>
      <c r="D346" s="64"/>
      <c r="E346" s="65"/>
      <c r="F346" s="65"/>
      <c r="G346" s="65"/>
      <c r="H346" s="64"/>
      <c r="I346" s="64"/>
    </row>
    <row r="347" spans="3:9">
      <c r="C347" s="64"/>
      <c r="D347" s="64"/>
      <c r="E347" s="65"/>
      <c r="F347" s="65"/>
      <c r="G347" s="65"/>
      <c r="H347" s="64"/>
      <c r="I347" s="64"/>
    </row>
    <row r="348" spans="3:9">
      <c r="C348" s="64"/>
      <c r="D348" s="64"/>
      <c r="E348" s="65"/>
      <c r="F348" s="65"/>
      <c r="G348" s="65"/>
      <c r="H348" s="64"/>
      <c r="I348" s="64"/>
    </row>
    <row r="349" spans="3:9">
      <c r="C349" s="64"/>
      <c r="D349" s="64"/>
      <c r="E349" s="65"/>
      <c r="F349" s="65"/>
      <c r="G349" s="65"/>
      <c r="H349" s="64"/>
      <c r="I349" s="64"/>
    </row>
    <row r="350" spans="3:9">
      <c r="C350" s="64"/>
      <c r="D350" s="64"/>
      <c r="E350" s="65"/>
      <c r="F350" s="65"/>
      <c r="G350" s="65"/>
      <c r="H350" s="64"/>
      <c r="I350" s="64"/>
    </row>
    <row r="351" spans="3:9">
      <c r="C351" s="64"/>
      <c r="D351" s="64"/>
      <c r="E351" s="65"/>
      <c r="F351" s="65"/>
      <c r="G351" s="65"/>
      <c r="H351" s="64"/>
      <c r="I351" s="64"/>
    </row>
    <row r="352" spans="3:9">
      <c r="C352" s="64"/>
      <c r="D352" s="64"/>
      <c r="E352" s="65"/>
      <c r="F352" s="65"/>
      <c r="G352" s="65"/>
      <c r="H352" s="64"/>
      <c r="I352" s="64"/>
    </row>
    <row r="353" spans="3:9">
      <c r="C353" s="64"/>
      <c r="D353" s="64"/>
      <c r="E353" s="65"/>
      <c r="F353" s="65"/>
      <c r="G353" s="65"/>
      <c r="H353" s="64"/>
      <c r="I353" s="64"/>
    </row>
    <row r="354" spans="3:9">
      <c r="C354" s="64"/>
      <c r="D354" s="64"/>
      <c r="E354" s="65"/>
      <c r="F354" s="65"/>
      <c r="G354" s="65"/>
      <c r="H354" s="64"/>
      <c r="I354" s="64"/>
    </row>
    <row r="355" spans="3:9">
      <c r="C355" s="64"/>
      <c r="D355" s="64"/>
      <c r="E355" s="65"/>
      <c r="F355" s="65"/>
      <c r="G355" s="65"/>
      <c r="H355" s="64"/>
      <c r="I355" s="64"/>
    </row>
    <row r="356" spans="3:9">
      <c r="C356" s="64"/>
      <c r="D356" s="64"/>
      <c r="E356" s="65"/>
      <c r="F356" s="65"/>
      <c r="G356" s="65"/>
      <c r="H356" s="64"/>
      <c r="I356" s="64"/>
    </row>
    <row r="357" spans="3:9">
      <c r="C357" s="64"/>
      <c r="D357" s="64"/>
      <c r="E357" s="65"/>
      <c r="F357" s="65"/>
      <c r="G357" s="65"/>
      <c r="H357" s="64"/>
      <c r="I357" s="64"/>
    </row>
    <row r="358" spans="3:9">
      <c r="C358" s="64"/>
      <c r="D358" s="64"/>
      <c r="E358" s="65"/>
      <c r="F358" s="65"/>
      <c r="G358" s="65"/>
      <c r="H358" s="64"/>
      <c r="I358" s="64"/>
    </row>
    <row r="359" spans="3:9">
      <c r="C359" s="64"/>
      <c r="D359" s="64"/>
      <c r="E359" s="65"/>
      <c r="F359" s="65"/>
      <c r="G359" s="65"/>
      <c r="H359" s="64"/>
      <c r="I359" s="64"/>
    </row>
    <row r="360" spans="3:9">
      <c r="C360" s="64"/>
      <c r="D360" s="64"/>
      <c r="E360" s="65"/>
      <c r="F360" s="65"/>
      <c r="G360" s="65"/>
      <c r="H360" s="64"/>
      <c r="I360" s="64"/>
    </row>
    <row r="361" spans="3:9">
      <c r="C361" s="64"/>
      <c r="D361" s="64"/>
      <c r="E361" s="65"/>
      <c r="F361" s="65"/>
      <c r="G361" s="65"/>
      <c r="H361" s="64"/>
      <c r="I361" s="64"/>
    </row>
    <row r="362" spans="3:9">
      <c r="C362" s="64"/>
      <c r="D362" s="64"/>
      <c r="E362" s="65"/>
      <c r="F362" s="65"/>
      <c r="G362" s="65"/>
      <c r="H362" s="64"/>
      <c r="I362" s="64"/>
    </row>
    <row r="363" spans="3:9">
      <c r="C363" s="64"/>
      <c r="D363" s="64"/>
      <c r="E363" s="65"/>
      <c r="F363" s="65"/>
      <c r="G363" s="65"/>
      <c r="H363" s="64"/>
      <c r="I363" s="64"/>
    </row>
    <row r="364" spans="3:9">
      <c r="C364" s="64"/>
      <c r="D364" s="64"/>
      <c r="E364" s="65"/>
      <c r="F364" s="65"/>
      <c r="G364" s="65"/>
      <c r="H364" s="64"/>
      <c r="I364" s="64"/>
    </row>
    <row r="365" spans="3:9">
      <c r="C365" s="64"/>
      <c r="D365" s="64"/>
      <c r="E365" s="65"/>
      <c r="F365" s="65"/>
      <c r="G365" s="65"/>
      <c r="H365" s="64"/>
      <c r="I365" s="64"/>
    </row>
    <row r="366" spans="3:9">
      <c r="C366" s="64"/>
      <c r="D366" s="64"/>
      <c r="E366" s="65"/>
      <c r="F366" s="65"/>
      <c r="G366" s="65"/>
      <c r="H366" s="64"/>
      <c r="I366" s="64"/>
    </row>
    <row r="367" spans="3:9">
      <c r="C367" s="64"/>
      <c r="D367" s="64"/>
      <c r="E367" s="65"/>
      <c r="F367" s="65"/>
      <c r="G367" s="65"/>
      <c r="H367" s="64"/>
      <c r="I367" s="64"/>
    </row>
    <row r="368" spans="3:9">
      <c r="C368" s="64"/>
      <c r="D368" s="64"/>
      <c r="E368" s="65"/>
      <c r="F368" s="65"/>
      <c r="G368" s="65"/>
      <c r="H368" s="64"/>
      <c r="I368" s="64"/>
    </row>
    <row r="369" spans="3:9">
      <c r="C369" s="64"/>
      <c r="D369" s="64"/>
      <c r="E369" s="65"/>
      <c r="F369" s="65"/>
      <c r="G369" s="65"/>
      <c r="H369" s="64"/>
      <c r="I369" s="64"/>
    </row>
    <row r="370" spans="3:9">
      <c r="C370" s="64"/>
      <c r="D370" s="64"/>
      <c r="E370" s="65"/>
      <c r="F370" s="65"/>
      <c r="G370" s="65"/>
      <c r="H370" s="64"/>
      <c r="I370" s="64"/>
    </row>
    <row r="371" spans="3:9">
      <c r="C371" s="64"/>
      <c r="D371" s="64"/>
      <c r="E371" s="65"/>
      <c r="F371" s="65"/>
      <c r="G371" s="65"/>
      <c r="H371" s="64"/>
      <c r="I371" s="64"/>
    </row>
    <row r="372" spans="3:9">
      <c r="C372" s="64"/>
      <c r="D372" s="64"/>
      <c r="E372" s="65"/>
      <c r="F372" s="65"/>
      <c r="G372" s="65"/>
      <c r="H372" s="64"/>
      <c r="I372" s="64"/>
    </row>
    <row r="373" spans="3:9">
      <c r="C373" s="64"/>
      <c r="D373" s="64"/>
      <c r="E373" s="65"/>
      <c r="F373" s="65"/>
      <c r="G373" s="65"/>
      <c r="H373" s="64"/>
      <c r="I373" s="64"/>
    </row>
    <row r="374" spans="3:9">
      <c r="C374" s="64"/>
      <c r="D374" s="64"/>
      <c r="E374" s="65"/>
      <c r="F374" s="65"/>
      <c r="G374" s="65"/>
      <c r="H374" s="64"/>
      <c r="I374" s="64"/>
    </row>
    <row r="375" spans="3:9">
      <c r="C375" s="64"/>
      <c r="D375" s="64"/>
      <c r="E375" s="65"/>
      <c r="F375" s="65"/>
      <c r="G375" s="65"/>
      <c r="H375" s="64"/>
      <c r="I375" s="64"/>
    </row>
    <row r="376" spans="3:9">
      <c r="C376" s="64"/>
      <c r="D376" s="64"/>
      <c r="E376" s="65"/>
      <c r="F376" s="65"/>
      <c r="G376" s="65"/>
      <c r="H376" s="64"/>
      <c r="I376" s="64"/>
    </row>
    <row r="377" spans="3:9">
      <c r="C377" s="64"/>
      <c r="D377" s="64"/>
      <c r="E377" s="65"/>
      <c r="F377" s="65"/>
      <c r="G377" s="65"/>
      <c r="H377" s="64"/>
      <c r="I377" s="64"/>
    </row>
    <row r="378" spans="3:9">
      <c r="C378" s="64"/>
      <c r="D378" s="64"/>
      <c r="E378" s="65"/>
      <c r="F378" s="65"/>
      <c r="G378" s="65"/>
      <c r="H378" s="64"/>
      <c r="I378" s="64"/>
    </row>
    <row r="379" spans="3:9">
      <c r="C379" s="64"/>
      <c r="D379" s="64"/>
      <c r="E379" s="65"/>
      <c r="F379" s="65"/>
      <c r="G379" s="65"/>
      <c r="H379" s="64"/>
      <c r="I379" s="64"/>
    </row>
    <row r="380" spans="3:9">
      <c r="C380" s="64"/>
      <c r="D380" s="64"/>
      <c r="E380" s="65"/>
      <c r="F380" s="65"/>
      <c r="G380" s="65"/>
      <c r="H380" s="64"/>
      <c r="I380" s="64"/>
    </row>
    <row r="381" spans="3:9">
      <c r="C381" s="64"/>
      <c r="D381" s="64"/>
      <c r="E381" s="65"/>
      <c r="F381" s="65"/>
      <c r="G381" s="65"/>
      <c r="H381" s="64"/>
      <c r="I381" s="64"/>
    </row>
    <row r="382" spans="3:9">
      <c r="C382" s="64"/>
      <c r="D382" s="64"/>
      <c r="E382" s="65"/>
      <c r="F382" s="65"/>
      <c r="G382" s="65"/>
      <c r="H382" s="64"/>
      <c r="I382" s="64"/>
    </row>
    <row r="383" spans="3:9">
      <c r="C383" s="64"/>
      <c r="D383" s="64"/>
      <c r="E383" s="65"/>
      <c r="F383" s="65"/>
      <c r="G383" s="65"/>
      <c r="H383" s="64"/>
      <c r="I383" s="64"/>
    </row>
    <row r="384" spans="3:9">
      <c r="C384" s="64"/>
      <c r="D384" s="64"/>
      <c r="E384" s="65"/>
      <c r="F384" s="65"/>
      <c r="G384" s="65"/>
      <c r="H384" s="64"/>
      <c r="I384" s="64"/>
    </row>
    <row r="385" spans="3:9">
      <c r="C385" s="64"/>
      <c r="D385" s="64"/>
      <c r="E385" s="65"/>
      <c r="F385" s="65"/>
      <c r="G385" s="65"/>
      <c r="H385" s="64"/>
      <c r="I385" s="64"/>
    </row>
    <row r="386" spans="3:9">
      <c r="C386" s="64"/>
      <c r="D386" s="64"/>
      <c r="E386" s="65"/>
      <c r="F386" s="65"/>
      <c r="G386" s="65"/>
      <c r="H386" s="64"/>
      <c r="I386" s="64"/>
    </row>
    <row r="387" spans="3:9">
      <c r="C387" s="64"/>
      <c r="D387" s="64"/>
      <c r="E387" s="65"/>
      <c r="F387" s="65"/>
      <c r="G387" s="65"/>
      <c r="H387" s="64"/>
      <c r="I387" s="64"/>
    </row>
    <row r="388" spans="3:9">
      <c r="C388" s="64"/>
      <c r="D388" s="64"/>
      <c r="E388" s="65"/>
      <c r="F388" s="65"/>
      <c r="G388" s="65"/>
      <c r="H388" s="64"/>
      <c r="I388" s="64"/>
    </row>
    <row r="389" spans="3:9">
      <c r="C389" s="64"/>
      <c r="D389" s="64"/>
      <c r="E389" s="65"/>
      <c r="F389" s="65"/>
      <c r="G389" s="65"/>
      <c r="H389" s="64"/>
      <c r="I389" s="64"/>
    </row>
    <row r="390" spans="3:9">
      <c r="C390" s="64"/>
      <c r="D390" s="64"/>
      <c r="E390" s="65"/>
      <c r="F390" s="65"/>
      <c r="G390" s="65"/>
      <c r="H390" s="64"/>
      <c r="I390" s="64"/>
    </row>
    <row r="391" spans="3:9">
      <c r="C391" s="64"/>
      <c r="D391" s="64"/>
      <c r="E391" s="65"/>
      <c r="F391" s="65"/>
      <c r="G391" s="65"/>
      <c r="H391" s="64"/>
      <c r="I391" s="64"/>
    </row>
    <row r="392" spans="3:9">
      <c r="C392" s="64"/>
      <c r="D392" s="64"/>
      <c r="E392" s="65"/>
      <c r="F392" s="65"/>
      <c r="G392" s="65"/>
      <c r="H392" s="64"/>
      <c r="I392" s="64"/>
    </row>
    <row r="393" spans="3:9">
      <c r="C393" s="64"/>
      <c r="D393" s="64"/>
      <c r="E393" s="65"/>
      <c r="F393" s="65"/>
      <c r="G393" s="65"/>
      <c r="H393" s="64"/>
      <c r="I393" s="64"/>
    </row>
    <row r="394" spans="3:9">
      <c r="C394" s="64"/>
      <c r="D394" s="64"/>
      <c r="E394" s="65"/>
      <c r="F394" s="65"/>
      <c r="G394" s="65"/>
      <c r="H394" s="64"/>
      <c r="I394" s="64"/>
    </row>
    <row r="395" spans="3:9">
      <c r="C395" s="64"/>
      <c r="D395" s="64"/>
      <c r="E395" s="65"/>
      <c r="F395" s="65"/>
      <c r="G395" s="65"/>
      <c r="H395" s="64"/>
      <c r="I395" s="64"/>
    </row>
    <row r="396" spans="3:9">
      <c r="C396" s="64"/>
      <c r="D396" s="64"/>
      <c r="E396" s="65"/>
      <c r="F396" s="65"/>
      <c r="G396" s="65"/>
      <c r="H396" s="64"/>
      <c r="I396" s="64"/>
    </row>
    <row r="397" spans="3:9">
      <c r="C397" s="64"/>
      <c r="D397" s="64"/>
      <c r="E397" s="65"/>
      <c r="F397" s="65"/>
      <c r="G397" s="65"/>
      <c r="H397" s="64"/>
      <c r="I397" s="64"/>
    </row>
    <row r="398" spans="3:9">
      <c r="C398" s="64"/>
      <c r="D398" s="64"/>
      <c r="E398" s="65"/>
      <c r="F398" s="65"/>
      <c r="G398" s="65"/>
      <c r="H398" s="64"/>
      <c r="I398" s="64"/>
    </row>
    <row r="399" spans="3:9">
      <c r="C399" s="64"/>
      <c r="D399" s="64"/>
      <c r="E399" s="65"/>
      <c r="F399" s="65"/>
      <c r="G399" s="65"/>
      <c r="H399" s="64"/>
      <c r="I399" s="64"/>
    </row>
    <row r="400" spans="3:9">
      <c r="C400" s="64"/>
      <c r="D400" s="64"/>
      <c r="E400" s="65"/>
      <c r="F400" s="65"/>
      <c r="G400" s="65"/>
      <c r="H400" s="64"/>
      <c r="I400" s="64"/>
    </row>
    <row r="401" spans="3:9">
      <c r="C401" s="64"/>
      <c r="D401" s="64"/>
      <c r="E401" s="65"/>
      <c r="F401" s="65"/>
      <c r="G401" s="65"/>
      <c r="H401" s="64"/>
      <c r="I401" s="64"/>
    </row>
    <row r="402" spans="3:9">
      <c r="C402" s="64"/>
      <c r="D402" s="64"/>
      <c r="E402" s="65"/>
      <c r="F402" s="65"/>
      <c r="G402" s="65"/>
      <c r="H402" s="64"/>
      <c r="I402" s="64"/>
    </row>
    <row r="403" spans="3:9">
      <c r="C403" s="64"/>
      <c r="D403" s="64"/>
      <c r="E403" s="65"/>
      <c r="F403" s="65"/>
      <c r="G403" s="65"/>
      <c r="H403" s="64"/>
      <c r="I403" s="64"/>
    </row>
    <row r="404" spans="3:9">
      <c r="C404" s="64"/>
      <c r="D404" s="64"/>
      <c r="E404" s="65"/>
      <c r="F404" s="65"/>
      <c r="G404" s="65"/>
      <c r="H404" s="64"/>
      <c r="I404" s="64"/>
    </row>
    <row r="405" spans="3:9">
      <c r="C405" s="64"/>
      <c r="D405" s="64"/>
      <c r="E405" s="65"/>
      <c r="F405" s="65"/>
      <c r="G405" s="65"/>
      <c r="H405" s="64"/>
      <c r="I405" s="64"/>
    </row>
    <row r="406" spans="3:9">
      <c r="C406" s="64"/>
      <c r="D406" s="64"/>
      <c r="E406" s="65"/>
      <c r="F406" s="65"/>
      <c r="G406" s="65"/>
      <c r="H406" s="64"/>
      <c r="I406" s="64"/>
    </row>
    <row r="407" spans="3:9">
      <c r="C407" s="64"/>
      <c r="D407" s="64"/>
      <c r="E407" s="65"/>
      <c r="F407" s="65"/>
      <c r="G407" s="65"/>
      <c r="H407" s="64"/>
      <c r="I407" s="64"/>
    </row>
    <row r="408" spans="3:9">
      <c r="C408" s="64"/>
      <c r="D408" s="64"/>
      <c r="E408" s="65"/>
      <c r="F408" s="65"/>
      <c r="G408" s="65"/>
      <c r="H408" s="64"/>
      <c r="I408" s="64"/>
    </row>
    <row r="409" spans="3:9">
      <c r="C409" s="64"/>
      <c r="D409" s="64"/>
      <c r="E409" s="65"/>
      <c r="F409" s="65"/>
      <c r="G409" s="65"/>
      <c r="H409" s="64"/>
      <c r="I409" s="64"/>
    </row>
    <row r="410" spans="3:9">
      <c r="C410" s="64"/>
      <c r="D410" s="64"/>
      <c r="E410" s="65"/>
      <c r="F410" s="65"/>
      <c r="G410" s="65"/>
      <c r="H410" s="64"/>
      <c r="I410" s="64"/>
    </row>
    <row r="411" spans="3:9">
      <c r="C411" s="64"/>
      <c r="D411" s="64"/>
      <c r="E411" s="65"/>
      <c r="F411" s="65"/>
      <c r="G411" s="65"/>
      <c r="H411" s="64"/>
      <c r="I411" s="64"/>
    </row>
    <row r="412" spans="3:9">
      <c r="C412" s="64"/>
      <c r="D412" s="64"/>
      <c r="E412" s="65"/>
      <c r="F412" s="65"/>
      <c r="G412" s="65"/>
      <c r="H412" s="64"/>
      <c r="I412" s="64"/>
    </row>
    <row r="413" spans="3:9">
      <c r="C413" s="64"/>
      <c r="D413" s="64"/>
      <c r="E413" s="65"/>
      <c r="F413" s="65"/>
      <c r="G413" s="65"/>
      <c r="H413" s="64"/>
      <c r="I413" s="64"/>
    </row>
    <row r="414" spans="3:9">
      <c r="C414" s="64"/>
      <c r="D414" s="64"/>
      <c r="E414" s="65"/>
      <c r="F414" s="65"/>
      <c r="G414" s="65"/>
      <c r="H414" s="64"/>
      <c r="I414" s="64"/>
    </row>
    <row r="415" spans="3:9">
      <c r="C415" s="64"/>
      <c r="D415" s="64"/>
      <c r="E415" s="65"/>
      <c r="F415" s="65"/>
      <c r="G415" s="65"/>
      <c r="H415" s="64"/>
      <c r="I415" s="64"/>
    </row>
    <row r="416" spans="3:9">
      <c r="C416" s="64"/>
      <c r="D416" s="64"/>
      <c r="E416" s="65"/>
      <c r="F416" s="65"/>
      <c r="G416" s="65"/>
      <c r="H416" s="64"/>
      <c r="I416" s="64"/>
    </row>
    <row r="417" spans="3:9">
      <c r="C417" s="64"/>
      <c r="D417" s="64"/>
      <c r="E417" s="65"/>
      <c r="F417" s="65"/>
      <c r="G417" s="65"/>
      <c r="H417" s="64"/>
      <c r="I417" s="64"/>
    </row>
    <row r="418" spans="3:9">
      <c r="C418" s="64"/>
      <c r="D418" s="64"/>
      <c r="E418" s="65"/>
      <c r="F418" s="65"/>
      <c r="G418" s="65"/>
      <c r="H418" s="64"/>
      <c r="I418" s="64"/>
    </row>
    <row r="419" spans="3:9">
      <c r="C419" s="64"/>
      <c r="D419" s="64"/>
      <c r="E419" s="65"/>
      <c r="F419" s="65"/>
      <c r="G419" s="65"/>
      <c r="H419" s="64"/>
      <c r="I419" s="64"/>
    </row>
    <row r="420" spans="3:9">
      <c r="C420" s="64"/>
      <c r="D420" s="64"/>
      <c r="E420" s="65"/>
      <c r="F420" s="65"/>
      <c r="G420" s="65"/>
      <c r="H420" s="64"/>
      <c r="I420" s="64"/>
    </row>
    <row r="421" spans="3:9">
      <c r="C421" s="64"/>
      <c r="D421" s="64"/>
      <c r="E421" s="65"/>
      <c r="F421" s="65"/>
      <c r="G421" s="65"/>
      <c r="H421" s="64"/>
      <c r="I421" s="64"/>
    </row>
    <row r="422" spans="3:9">
      <c r="C422" s="64"/>
      <c r="D422" s="64"/>
      <c r="E422" s="65"/>
      <c r="F422" s="65"/>
      <c r="G422" s="65"/>
      <c r="H422" s="64"/>
      <c r="I422" s="64"/>
    </row>
    <row r="423" spans="3:9">
      <c r="C423" s="64"/>
      <c r="D423" s="64"/>
      <c r="E423" s="65"/>
      <c r="F423" s="65"/>
      <c r="G423" s="65"/>
      <c r="H423" s="64"/>
      <c r="I423" s="64"/>
    </row>
    <row r="424" spans="3:9">
      <c r="C424" s="64"/>
      <c r="D424" s="64"/>
      <c r="E424" s="65"/>
      <c r="F424" s="65"/>
      <c r="G424" s="65"/>
      <c r="H424" s="64"/>
      <c r="I424" s="64"/>
    </row>
    <row r="425" spans="3:9">
      <c r="C425" s="64"/>
      <c r="D425" s="64"/>
      <c r="E425" s="65"/>
      <c r="F425" s="65"/>
      <c r="G425" s="65"/>
      <c r="H425" s="64"/>
      <c r="I425" s="64"/>
    </row>
    <row r="426" spans="3:9">
      <c r="C426" s="64"/>
      <c r="D426" s="64"/>
      <c r="E426" s="65"/>
      <c r="F426" s="65"/>
      <c r="G426" s="65"/>
      <c r="H426" s="64"/>
      <c r="I426" s="64"/>
    </row>
    <row r="427" spans="3:9">
      <c r="C427" s="64"/>
      <c r="D427" s="64"/>
      <c r="E427" s="65"/>
      <c r="F427" s="65"/>
      <c r="G427" s="65"/>
      <c r="H427" s="64"/>
      <c r="I427" s="64"/>
    </row>
    <row r="428" spans="3:9">
      <c r="C428" s="64"/>
      <c r="D428" s="64"/>
      <c r="E428" s="65"/>
      <c r="F428" s="65"/>
      <c r="G428" s="65"/>
      <c r="H428" s="64"/>
      <c r="I428" s="64"/>
    </row>
    <row r="429" spans="3:9">
      <c r="C429" s="64"/>
      <c r="D429" s="64"/>
      <c r="E429" s="65"/>
      <c r="F429" s="65"/>
      <c r="G429" s="65"/>
      <c r="H429" s="64"/>
      <c r="I429" s="64"/>
    </row>
    <row r="430" spans="3:9">
      <c r="C430" s="64"/>
      <c r="D430" s="64"/>
      <c r="E430" s="65"/>
      <c r="F430" s="65"/>
      <c r="G430" s="65"/>
      <c r="H430" s="64"/>
      <c r="I430" s="64"/>
    </row>
    <row r="431" spans="3:9">
      <c r="C431" s="64"/>
      <c r="D431" s="64"/>
      <c r="E431" s="65"/>
      <c r="F431" s="65"/>
      <c r="G431" s="65"/>
      <c r="H431" s="64"/>
      <c r="I431" s="64"/>
    </row>
    <row r="432" spans="3:9">
      <c r="C432" s="64"/>
      <c r="D432" s="64"/>
      <c r="E432" s="65"/>
      <c r="F432" s="65"/>
      <c r="G432" s="65"/>
      <c r="H432" s="64"/>
      <c r="I432" s="64"/>
    </row>
    <row r="433" spans="3:9">
      <c r="C433" s="64"/>
      <c r="D433" s="64"/>
      <c r="E433" s="65"/>
      <c r="F433" s="65"/>
      <c r="G433" s="65"/>
      <c r="H433" s="64"/>
      <c r="I433" s="64"/>
    </row>
    <row r="434" spans="3:9">
      <c r="C434" s="64"/>
      <c r="D434" s="64"/>
      <c r="E434" s="65"/>
      <c r="F434" s="65"/>
      <c r="G434" s="65"/>
      <c r="H434" s="64"/>
      <c r="I434" s="64"/>
    </row>
    <row r="435" spans="3:9">
      <c r="C435" s="64"/>
      <c r="D435" s="64"/>
      <c r="E435" s="65"/>
      <c r="F435" s="65"/>
      <c r="G435" s="65"/>
      <c r="H435" s="64"/>
      <c r="I435" s="64"/>
    </row>
    <row r="436" spans="3:9">
      <c r="C436" s="64"/>
      <c r="D436" s="64"/>
      <c r="E436" s="65"/>
      <c r="F436" s="65"/>
      <c r="G436" s="65"/>
      <c r="H436" s="64"/>
      <c r="I436" s="64"/>
    </row>
    <row r="437" spans="3:9">
      <c r="C437" s="64"/>
      <c r="D437" s="64"/>
      <c r="E437" s="65"/>
      <c r="F437" s="65"/>
      <c r="G437" s="65"/>
      <c r="H437" s="64"/>
      <c r="I437" s="64"/>
    </row>
    <row r="438" spans="3:9">
      <c r="C438" s="64"/>
      <c r="D438" s="64"/>
      <c r="E438" s="65"/>
      <c r="F438" s="65"/>
      <c r="G438" s="65"/>
      <c r="H438" s="64"/>
      <c r="I438" s="64"/>
    </row>
    <row r="439" spans="3:9">
      <c r="C439" s="64"/>
      <c r="D439" s="64"/>
      <c r="E439" s="65"/>
      <c r="F439" s="65"/>
      <c r="G439" s="65"/>
      <c r="H439" s="64"/>
      <c r="I439" s="64"/>
    </row>
    <row r="440" spans="3:9">
      <c r="C440" s="64"/>
      <c r="D440" s="64"/>
      <c r="E440" s="65"/>
      <c r="F440" s="65"/>
      <c r="G440" s="65"/>
      <c r="H440" s="64"/>
      <c r="I440" s="64"/>
    </row>
    <row r="441" spans="3:9">
      <c r="C441" s="64"/>
      <c r="D441" s="64"/>
      <c r="E441" s="65"/>
      <c r="F441" s="65"/>
      <c r="G441" s="65"/>
      <c r="H441" s="64"/>
      <c r="I441" s="64"/>
    </row>
    <row r="442" spans="3:9">
      <c r="C442" s="64"/>
      <c r="D442" s="64"/>
      <c r="E442" s="65"/>
      <c r="F442" s="65"/>
      <c r="G442" s="65"/>
      <c r="H442" s="64"/>
      <c r="I442" s="64"/>
    </row>
    <row r="443" spans="3:9">
      <c r="C443" s="64"/>
      <c r="D443" s="64"/>
      <c r="E443" s="65"/>
      <c r="F443" s="65"/>
      <c r="G443" s="65"/>
      <c r="H443" s="64"/>
      <c r="I443" s="64"/>
    </row>
    <row r="444" spans="3:9">
      <c r="C444" s="64"/>
      <c r="D444" s="64"/>
      <c r="E444" s="65"/>
      <c r="F444" s="65"/>
      <c r="G444" s="65"/>
      <c r="H444" s="64"/>
      <c r="I444" s="64"/>
    </row>
    <row r="445" spans="3:9">
      <c r="C445" s="64"/>
      <c r="D445" s="64"/>
      <c r="E445" s="65"/>
      <c r="F445" s="65"/>
      <c r="G445" s="65"/>
      <c r="H445" s="64"/>
      <c r="I445" s="64"/>
    </row>
    <row r="446" spans="3:9">
      <c r="C446" s="64"/>
      <c r="D446" s="64"/>
      <c r="E446" s="65"/>
      <c r="F446" s="65"/>
      <c r="G446" s="65"/>
      <c r="H446" s="64"/>
      <c r="I446" s="64"/>
    </row>
    <row r="447" spans="3:9">
      <c r="C447" s="64"/>
      <c r="D447" s="64"/>
      <c r="E447" s="65"/>
      <c r="F447" s="65"/>
      <c r="G447" s="65"/>
      <c r="H447" s="64"/>
      <c r="I447" s="64"/>
    </row>
    <row r="448" spans="3:9">
      <c r="C448" s="64"/>
      <c r="D448" s="64"/>
      <c r="E448" s="65"/>
      <c r="F448" s="65"/>
      <c r="G448" s="65"/>
      <c r="H448" s="64"/>
      <c r="I448" s="64"/>
    </row>
    <row r="449" spans="3:9">
      <c r="C449" s="64"/>
      <c r="D449" s="64"/>
      <c r="E449" s="65"/>
      <c r="F449" s="65"/>
      <c r="G449" s="65"/>
      <c r="H449" s="64"/>
      <c r="I449" s="64"/>
    </row>
    <row r="450" spans="3:9">
      <c r="C450" s="64"/>
      <c r="D450" s="64"/>
      <c r="E450" s="65"/>
      <c r="F450" s="65"/>
      <c r="G450" s="65"/>
      <c r="H450" s="64"/>
      <c r="I450" s="64"/>
    </row>
    <row r="451" spans="3:9">
      <c r="C451" s="64"/>
      <c r="D451" s="64"/>
      <c r="E451" s="65"/>
      <c r="F451" s="65"/>
      <c r="G451" s="65"/>
      <c r="H451" s="64"/>
      <c r="I451" s="64"/>
    </row>
    <row r="452" spans="3:9">
      <c r="C452" s="64"/>
      <c r="D452" s="64"/>
      <c r="E452" s="65"/>
      <c r="F452" s="65"/>
      <c r="G452" s="65"/>
      <c r="H452" s="64"/>
      <c r="I452" s="64"/>
    </row>
    <row r="453" spans="3:9">
      <c r="C453" s="64"/>
      <c r="D453" s="64"/>
      <c r="E453" s="65"/>
      <c r="F453" s="65"/>
      <c r="G453" s="65"/>
      <c r="H453" s="64"/>
      <c r="I453" s="64"/>
    </row>
    <row r="454" spans="3:9">
      <c r="C454" s="64"/>
      <c r="D454" s="64"/>
      <c r="E454" s="65"/>
      <c r="F454" s="65"/>
      <c r="G454" s="65"/>
      <c r="H454" s="64"/>
      <c r="I454" s="64"/>
    </row>
    <row r="455" spans="3:9">
      <c r="C455" s="64"/>
      <c r="D455" s="64"/>
      <c r="E455" s="65"/>
      <c r="F455" s="65"/>
      <c r="G455" s="65"/>
      <c r="H455" s="64"/>
      <c r="I455" s="64"/>
    </row>
    <row r="456" spans="3:9">
      <c r="C456" s="64"/>
      <c r="D456" s="64"/>
      <c r="E456" s="65"/>
      <c r="F456" s="65"/>
      <c r="G456" s="65"/>
      <c r="H456" s="64"/>
      <c r="I456" s="64"/>
    </row>
    <row r="457" spans="3:9">
      <c r="C457" s="64"/>
      <c r="D457" s="64"/>
      <c r="E457" s="65"/>
      <c r="F457" s="65"/>
      <c r="G457" s="65"/>
      <c r="H457" s="64"/>
      <c r="I457" s="64"/>
    </row>
    <row r="458" spans="3:9">
      <c r="C458" s="64"/>
      <c r="D458" s="64"/>
      <c r="E458" s="65"/>
      <c r="F458" s="65"/>
      <c r="G458" s="65"/>
      <c r="H458" s="64"/>
      <c r="I458" s="64"/>
    </row>
    <row r="459" spans="3:9">
      <c r="C459" s="64"/>
      <c r="D459" s="64"/>
      <c r="E459" s="65"/>
      <c r="F459" s="65"/>
      <c r="G459" s="65"/>
      <c r="H459" s="64"/>
      <c r="I459" s="64"/>
    </row>
    <row r="460" spans="3:9">
      <c r="C460" s="64"/>
      <c r="D460" s="64"/>
      <c r="E460" s="65"/>
      <c r="F460" s="65"/>
      <c r="G460" s="65"/>
      <c r="H460" s="64"/>
      <c r="I460" s="64"/>
    </row>
    <row r="461" spans="3:9">
      <c r="C461" s="64"/>
      <c r="D461" s="64"/>
      <c r="E461" s="65"/>
      <c r="F461" s="65"/>
      <c r="G461" s="65"/>
      <c r="H461" s="64"/>
      <c r="I461" s="64"/>
    </row>
    <row r="462" spans="3:9">
      <c r="C462" s="64"/>
      <c r="D462" s="64"/>
      <c r="E462" s="65"/>
      <c r="F462" s="65"/>
      <c r="G462" s="65"/>
      <c r="H462" s="64"/>
      <c r="I462" s="64"/>
    </row>
    <row r="463" spans="3:9">
      <c r="C463" s="64"/>
      <c r="D463" s="64"/>
      <c r="E463" s="65"/>
      <c r="F463" s="65"/>
      <c r="G463" s="65"/>
      <c r="H463" s="64"/>
      <c r="I463" s="64"/>
    </row>
    <row r="464" spans="3:9">
      <c r="C464" s="64"/>
      <c r="D464" s="64"/>
      <c r="E464" s="65"/>
      <c r="F464" s="65"/>
      <c r="G464" s="65"/>
      <c r="H464" s="64"/>
      <c r="I464" s="64"/>
    </row>
    <row r="465" spans="3:9">
      <c r="C465" s="64"/>
      <c r="D465" s="64"/>
      <c r="E465" s="65"/>
      <c r="F465" s="65"/>
      <c r="G465" s="65"/>
      <c r="H465" s="64"/>
      <c r="I465" s="64"/>
    </row>
    <row r="466" spans="3:9">
      <c r="C466" s="64"/>
      <c r="D466" s="64"/>
      <c r="E466" s="65"/>
      <c r="F466" s="65"/>
      <c r="G466" s="65"/>
      <c r="H466" s="64"/>
      <c r="I466" s="64"/>
    </row>
    <row r="467" spans="3:9">
      <c r="C467" s="64"/>
      <c r="D467" s="64"/>
      <c r="E467" s="65"/>
      <c r="F467" s="65"/>
      <c r="G467" s="65"/>
      <c r="H467" s="64"/>
      <c r="I467" s="64"/>
    </row>
    <row r="468" spans="3:9">
      <c r="C468" s="64"/>
      <c r="D468" s="64"/>
      <c r="E468" s="65"/>
      <c r="F468" s="65"/>
      <c r="G468" s="65"/>
      <c r="H468" s="64"/>
      <c r="I468" s="64"/>
    </row>
    <row r="469" spans="3:9">
      <c r="C469" s="64"/>
      <c r="D469" s="64"/>
      <c r="E469" s="65"/>
      <c r="F469" s="65"/>
      <c r="G469" s="65"/>
      <c r="H469" s="64"/>
      <c r="I469" s="64"/>
    </row>
    <row r="470" spans="3:9">
      <c r="C470" s="64"/>
      <c r="D470" s="64"/>
      <c r="E470" s="65"/>
      <c r="F470" s="65"/>
      <c r="G470" s="65"/>
      <c r="H470" s="64"/>
      <c r="I470" s="64"/>
    </row>
    <row r="471" spans="3:9">
      <c r="C471" s="64"/>
      <c r="D471" s="64"/>
      <c r="E471" s="65"/>
      <c r="F471" s="65"/>
      <c r="G471" s="65"/>
      <c r="H471" s="64"/>
      <c r="I471" s="64"/>
    </row>
    <row r="472" spans="3:9">
      <c r="C472" s="64"/>
      <c r="D472" s="64"/>
      <c r="E472" s="65"/>
      <c r="F472" s="65"/>
      <c r="G472" s="65"/>
      <c r="H472" s="64"/>
      <c r="I472" s="64"/>
    </row>
    <row r="473" spans="3:9">
      <c r="C473" s="64"/>
      <c r="D473" s="64"/>
      <c r="E473" s="65"/>
      <c r="F473" s="65"/>
      <c r="G473" s="65"/>
      <c r="H473" s="64"/>
      <c r="I473" s="64"/>
    </row>
    <row r="474" spans="3:9">
      <c r="C474" s="64"/>
      <c r="D474" s="64"/>
      <c r="E474" s="65"/>
      <c r="F474" s="65"/>
      <c r="G474" s="65"/>
      <c r="H474" s="64"/>
      <c r="I474" s="64"/>
    </row>
    <row r="475" spans="3:9">
      <c r="C475" s="64"/>
      <c r="D475" s="64"/>
      <c r="E475" s="65"/>
      <c r="F475" s="65"/>
      <c r="G475" s="65"/>
      <c r="H475" s="64"/>
      <c r="I475" s="64"/>
    </row>
    <row r="476" spans="3:9">
      <c r="C476" s="64"/>
      <c r="D476" s="64"/>
      <c r="E476" s="65"/>
      <c r="F476" s="65"/>
      <c r="G476" s="65"/>
      <c r="H476" s="64"/>
      <c r="I476" s="64"/>
    </row>
    <row r="477" spans="3:9">
      <c r="C477" s="64"/>
      <c r="D477" s="64"/>
      <c r="E477" s="65"/>
      <c r="F477" s="65"/>
      <c r="G477" s="65"/>
      <c r="H477" s="64"/>
      <c r="I477" s="64"/>
    </row>
    <row r="478" spans="3:9">
      <c r="C478" s="64"/>
      <c r="D478" s="64"/>
      <c r="E478" s="65"/>
      <c r="F478" s="65"/>
      <c r="G478" s="65"/>
      <c r="H478" s="64"/>
      <c r="I478" s="64"/>
    </row>
    <row r="479" spans="3:9">
      <c r="C479" s="64"/>
      <c r="D479" s="64"/>
      <c r="E479" s="65"/>
      <c r="F479" s="65"/>
      <c r="G479" s="65"/>
      <c r="H479" s="64"/>
      <c r="I479" s="64"/>
    </row>
    <row r="480" spans="3:9">
      <c r="C480" s="64"/>
      <c r="D480" s="64"/>
      <c r="E480" s="65"/>
      <c r="F480" s="65"/>
      <c r="G480" s="65"/>
      <c r="H480" s="64"/>
      <c r="I480" s="64"/>
    </row>
    <row r="481" spans="3:9">
      <c r="C481" s="64"/>
      <c r="D481" s="64"/>
      <c r="E481" s="65"/>
      <c r="F481" s="65"/>
      <c r="G481" s="65"/>
      <c r="H481" s="64"/>
      <c r="I481" s="64"/>
    </row>
    <row r="482" spans="3:9">
      <c r="C482" s="64"/>
      <c r="D482" s="64"/>
      <c r="E482" s="65"/>
      <c r="F482" s="65"/>
      <c r="G482" s="65"/>
      <c r="H482" s="64"/>
      <c r="I482" s="64"/>
    </row>
    <row r="483" spans="3:9">
      <c r="C483" s="64"/>
      <c r="D483" s="64"/>
      <c r="E483" s="65"/>
      <c r="F483" s="65"/>
      <c r="G483" s="65"/>
      <c r="H483" s="64"/>
      <c r="I483" s="64"/>
    </row>
    <row r="484" spans="3:9">
      <c r="C484" s="64"/>
      <c r="D484" s="64"/>
      <c r="E484" s="65"/>
      <c r="F484" s="65"/>
      <c r="G484" s="65"/>
      <c r="H484" s="64"/>
      <c r="I484" s="64"/>
    </row>
    <row r="485" spans="3:9">
      <c r="C485" s="64"/>
      <c r="D485" s="64"/>
      <c r="E485" s="65"/>
      <c r="F485" s="65"/>
      <c r="G485" s="65"/>
      <c r="H485" s="64"/>
      <c r="I485" s="64"/>
    </row>
    <row r="486" spans="3:9">
      <c r="C486" s="64"/>
      <c r="D486" s="64"/>
      <c r="E486" s="65"/>
      <c r="F486" s="65"/>
      <c r="G486" s="65"/>
      <c r="H486" s="64"/>
      <c r="I486" s="64"/>
    </row>
    <row r="487" spans="3:9">
      <c r="C487" s="64"/>
      <c r="D487" s="64"/>
      <c r="E487" s="65"/>
      <c r="F487" s="65"/>
      <c r="G487" s="65"/>
      <c r="H487" s="64"/>
      <c r="I487" s="64"/>
    </row>
    <row r="488" spans="3:9">
      <c r="C488" s="64"/>
      <c r="D488" s="64"/>
      <c r="E488" s="65"/>
      <c r="F488" s="65"/>
      <c r="G488" s="65"/>
      <c r="H488" s="64"/>
      <c r="I488" s="64"/>
    </row>
    <row r="489" spans="3:9">
      <c r="C489" s="64"/>
      <c r="D489" s="64"/>
      <c r="E489" s="65"/>
      <c r="F489" s="65"/>
      <c r="G489" s="65"/>
      <c r="H489" s="64"/>
      <c r="I489" s="64"/>
    </row>
    <row r="490" spans="3:9">
      <c r="C490" s="64"/>
      <c r="D490" s="64"/>
      <c r="E490" s="65"/>
      <c r="F490" s="65"/>
      <c r="G490" s="65"/>
      <c r="H490" s="64"/>
      <c r="I490" s="64"/>
    </row>
    <row r="491" spans="3:9">
      <c r="C491" s="64"/>
      <c r="D491" s="64"/>
      <c r="E491" s="65"/>
      <c r="F491" s="65"/>
      <c r="G491" s="65"/>
      <c r="H491" s="64"/>
      <c r="I491" s="64"/>
    </row>
    <row r="492" spans="3:9">
      <c r="C492" s="64"/>
      <c r="D492" s="64"/>
      <c r="E492" s="65"/>
      <c r="F492" s="65"/>
      <c r="G492" s="65"/>
      <c r="H492" s="64"/>
      <c r="I492" s="64"/>
    </row>
    <row r="493" spans="3:9">
      <c r="C493" s="64"/>
      <c r="D493" s="64"/>
      <c r="E493" s="65"/>
      <c r="F493" s="65"/>
      <c r="G493" s="65"/>
      <c r="H493" s="64"/>
      <c r="I493" s="64"/>
    </row>
    <row r="494" spans="3:9">
      <c r="C494" s="64"/>
      <c r="D494" s="64"/>
      <c r="E494" s="65"/>
      <c r="F494" s="65"/>
      <c r="G494" s="65"/>
      <c r="H494" s="64"/>
      <c r="I494" s="64"/>
    </row>
    <row r="495" spans="3:9">
      <c r="C495" s="64"/>
      <c r="D495" s="64"/>
      <c r="E495" s="65"/>
      <c r="F495" s="65"/>
      <c r="G495" s="65"/>
      <c r="H495" s="64"/>
      <c r="I495" s="64"/>
    </row>
    <row r="496" spans="3:9">
      <c r="C496" s="64"/>
      <c r="D496" s="64"/>
      <c r="E496" s="65"/>
      <c r="F496" s="65"/>
      <c r="G496" s="65"/>
      <c r="H496" s="64"/>
      <c r="I496" s="64"/>
    </row>
    <row r="497" spans="3:9">
      <c r="C497" s="64"/>
      <c r="D497" s="64"/>
      <c r="E497" s="65"/>
      <c r="F497" s="65"/>
      <c r="G497" s="65"/>
      <c r="H497" s="64"/>
      <c r="I497" s="64"/>
    </row>
    <row r="498" spans="3:9">
      <c r="C498" s="64"/>
      <c r="D498" s="64"/>
      <c r="E498" s="65"/>
      <c r="F498" s="65"/>
      <c r="G498" s="65"/>
      <c r="H498" s="64"/>
      <c r="I498" s="64"/>
    </row>
    <row r="499" spans="3:9">
      <c r="C499" s="64"/>
      <c r="D499" s="64"/>
      <c r="E499" s="65"/>
      <c r="F499" s="65"/>
      <c r="G499" s="65"/>
      <c r="H499" s="64"/>
      <c r="I499" s="64"/>
    </row>
    <row r="500" spans="3:9">
      <c r="C500" s="64"/>
      <c r="D500" s="64"/>
      <c r="E500" s="65"/>
      <c r="F500" s="65"/>
      <c r="G500" s="65"/>
      <c r="H500" s="64"/>
      <c r="I500" s="64"/>
    </row>
    <row r="501" spans="3:9">
      <c r="C501" s="64"/>
      <c r="D501" s="64"/>
      <c r="E501" s="65"/>
      <c r="F501" s="65"/>
      <c r="G501" s="65"/>
      <c r="H501" s="64"/>
      <c r="I501" s="64"/>
    </row>
    <row r="502" spans="3:9">
      <c r="C502" s="64"/>
      <c r="D502" s="64"/>
      <c r="E502" s="65"/>
      <c r="F502" s="65"/>
      <c r="G502" s="65"/>
      <c r="H502" s="64"/>
      <c r="I502" s="64"/>
    </row>
    <row r="503" spans="3:9">
      <c r="C503" s="64"/>
      <c r="D503" s="64"/>
      <c r="E503" s="65"/>
      <c r="F503" s="65"/>
      <c r="G503" s="65"/>
      <c r="H503" s="64"/>
      <c r="I503" s="64"/>
    </row>
    <row r="504" spans="3:9">
      <c r="C504" s="64"/>
      <c r="D504" s="64"/>
      <c r="E504" s="65"/>
      <c r="F504" s="65"/>
      <c r="G504" s="65"/>
      <c r="H504" s="64"/>
      <c r="I504" s="64"/>
    </row>
    <row r="505" spans="3:9">
      <c r="C505" s="64"/>
      <c r="D505" s="64"/>
      <c r="E505" s="65"/>
      <c r="F505" s="65"/>
      <c r="G505" s="65"/>
      <c r="H505" s="64"/>
      <c r="I505" s="64"/>
    </row>
    <row r="506" spans="3:9">
      <c r="C506" s="64"/>
      <c r="D506" s="64"/>
      <c r="E506" s="65"/>
      <c r="F506" s="65"/>
      <c r="G506" s="65"/>
      <c r="H506" s="64"/>
      <c r="I506" s="64"/>
    </row>
    <row r="507" spans="3:9">
      <c r="C507" s="64"/>
      <c r="D507" s="64"/>
      <c r="E507" s="65"/>
      <c r="F507" s="65"/>
      <c r="G507" s="65"/>
      <c r="H507" s="64"/>
      <c r="I507" s="64"/>
    </row>
    <row r="508" spans="3:9">
      <c r="C508" s="64"/>
      <c r="D508" s="64"/>
      <c r="E508" s="65"/>
      <c r="F508" s="65"/>
      <c r="G508" s="65"/>
      <c r="H508" s="64"/>
      <c r="I508" s="64"/>
    </row>
    <row r="509" spans="3:9">
      <c r="C509" s="64"/>
      <c r="D509" s="64"/>
      <c r="E509" s="65"/>
      <c r="F509" s="65"/>
      <c r="G509" s="65"/>
      <c r="H509" s="64"/>
      <c r="I509" s="64"/>
    </row>
    <row r="510" spans="3:9">
      <c r="C510" s="64"/>
      <c r="D510" s="64"/>
      <c r="E510" s="65"/>
      <c r="F510" s="65"/>
      <c r="G510" s="65"/>
      <c r="H510" s="64"/>
      <c r="I510" s="64"/>
    </row>
    <row r="511" spans="3:9">
      <c r="C511" s="64"/>
      <c r="D511" s="64"/>
      <c r="E511" s="65"/>
      <c r="F511" s="65"/>
      <c r="G511" s="65"/>
      <c r="H511" s="64"/>
      <c r="I511" s="64"/>
    </row>
    <row r="512" spans="3:9">
      <c r="C512" s="64"/>
      <c r="D512" s="64"/>
      <c r="E512" s="65"/>
      <c r="F512" s="65"/>
      <c r="G512" s="65"/>
      <c r="H512" s="64"/>
      <c r="I512" s="64"/>
    </row>
    <row r="513" spans="3:9">
      <c r="C513" s="64"/>
      <c r="D513" s="64"/>
      <c r="E513" s="65"/>
      <c r="F513" s="65"/>
      <c r="G513" s="65"/>
      <c r="H513" s="64"/>
      <c r="I513" s="64"/>
    </row>
    <row r="514" spans="3:9">
      <c r="C514" s="64"/>
      <c r="D514" s="64"/>
      <c r="E514" s="65"/>
      <c r="F514" s="65"/>
      <c r="G514" s="65"/>
      <c r="H514" s="64"/>
      <c r="I514" s="64"/>
    </row>
    <row r="515" spans="3:9">
      <c r="C515" s="64"/>
      <c r="D515" s="64"/>
      <c r="E515" s="65"/>
      <c r="F515" s="65"/>
      <c r="G515" s="65"/>
      <c r="H515" s="64"/>
      <c r="I515" s="64"/>
    </row>
    <row r="516" spans="3:9">
      <c r="C516" s="64"/>
      <c r="D516" s="64"/>
      <c r="E516" s="65"/>
      <c r="F516" s="65"/>
      <c r="G516" s="65"/>
      <c r="H516" s="64"/>
      <c r="I516" s="64"/>
    </row>
    <row r="517" spans="3:9">
      <c r="C517" s="64"/>
      <c r="D517" s="64"/>
      <c r="E517" s="65"/>
      <c r="F517" s="65"/>
      <c r="G517" s="65"/>
      <c r="H517" s="64"/>
      <c r="I517" s="64"/>
    </row>
    <row r="518" spans="3:9">
      <c r="C518" s="64"/>
      <c r="D518" s="64"/>
      <c r="E518" s="65"/>
      <c r="F518" s="65"/>
      <c r="G518" s="65"/>
      <c r="H518" s="64"/>
      <c r="I518" s="64"/>
    </row>
    <row r="519" spans="3:9">
      <c r="C519" s="64"/>
      <c r="D519" s="64"/>
      <c r="E519" s="65"/>
      <c r="F519" s="65"/>
      <c r="G519" s="65"/>
      <c r="H519" s="64"/>
      <c r="I519" s="64"/>
    </row>
    <row r="520" spans="3:9">
      <c r="C520" s="64"/>
      <c r="D520" s="64"/>
      <c r="E520" s="65"/>
      <c r="F520" s="65"/>
      <c r="G520" s="65"/>
      <c r="H520" s="64"/>
      <c r="I520" s="64"/>
    </row>
    <row r="521" spans="3:9">
      <c r="C521" s="64"/>
      <c r="D521" s="64"/>
      <c r="E521" s="65"/>
      <c r="F521" s="65"/>
      <c r="G521" s="65"/>
      <c r="H521" s="64"/>
      <c r="I521" s="64"/>
    </row>
    <row r="522" spans="3:9">
      <c r="C522" s="64"/>
      <c r="D522" s="64"/>
      <c r="E522" s="65"/>
      <c r="F522" s="65"/>
      <c r="G522" s="65"/>
      <c r="H522" s="64"/>
      <c r="I522" s="64"/>
    </row>
    <row r="523" spans="3:9">
      <c r="C523" s="64"/>
      <c r="D523" s="64"/>
      <c r="E523" s="65"/>
      <c r="F523" s="65"/>
      <c r="G523" s="65"/>
      <c r="H523" s="64"/>
      <c r="I523" s="64"/>
    </row>
    <row r="524" spans="3:9">
      <c r="C524" s="64"/>
      <c r="D524" s="64"/>
      <c r="E524" s="65"/>
      <c r="F524" s="65"/>
      <c r="G524" s="65"/>
      <c r="H524" s="64"/>
      <c r="I524" s="64"/>
    </row>
    <row r="525" spans="3:9">
      <c r="C525" s="64"/>
      <c r="D525" s="64"/>
      <c r="E525" s="65"/>
      <c r="F525" s="65"/>
      <c r="G525" s="65"/>
      <c r="H525" s="64"/>
      <c r="I525" s="64"/>
    </row>
    <row r="526" spans="3:9">
      <c r="C526" s="64"/>
      <c r="D526" s="64"/>
      <c r="E526" s="65"/>
      <c r="F526" s="65"/>
      <c r="G526" s="65"/>
      <c r="H526" s="64"/>
      <c r="I526" s="64"/>
    </row>
    <row r="527" spans="3:9">
      <c r="C527" s="64"/>
      <c r="D527" s="64"/>
      <c r="E527" s="65"/>
      <c r="F527" s="65"/>
      <c r="G527" s="65"/>
      <c r="H527" s="64"/>
      <c r="I527" s="64"/>
    </row>
    <row r="528" spans="3:9">
      <c r="C528" s="64"/>
      <c r="D528" s="64"/>
      <c r="E528" s="65"/>
      <c r="F528" s="65"/>
      <c r="G528" s="65"/>
      <c r="H528" s="64"/>
      <c r="I528" s="64"/>
    </row>
    <row r="529" spans="3:9">
      <c r="C529" s="64"/>
      <c r="D529" s="64"/>
      <c r="E529" s="65"/>
      <c r="F529" s="65"/>
      <c r="G529" s="65"/>
      <c r="H529" s="64"/>
      <c r="I529" s="64"/>
    </row>
    <row r="530" spans="3:9">
      <c r="C530" s="64"/>
      <c r="D530" s="64"/>
      <c r="E530" s="65"/>
      <c r="F530" s="65"/>
      <c r="G530" s="65"/>
      <c r="H530" s="64"/>
      <c r="I530" s="64"/>
    </row>
    <row r="531" spans="3:9">
      <c r="C531" s="64"/>
      <c r="D531" s="64"/>
      <c r="E531" s="65"/>
      <c r="F531" s="65"/>
      <c r="G531" s="65"/>
      <c r="H531" s="64"/>
      <c r="I531" s="64"/>
    </row>
    <row r="532" spans="3:9">
      <c r="C532" s="64"/>
      <c r="D532" s="64"/>
      <c r="E532" s="65"/>
      <c r="F532" s="65"/>
      <c r="G532" s="65"/>
      <c r="H532" s="64"/>
      <c r="I532" s="64"/>
    </row>
    <row r="533" spans="3:9">
      <c r="C533" s="64"/>
      <c r="D533" s="64"/>
      <c r="E533" s="65"/>
      <c r="F533" s="65"/>
      <c r="G533" s="65"/>
      <c r="H533" s="64"/>
      <c r="I533" s="64"/>
    </row>
    <row r="534" spans="3:9">
      <c r="C534" s="64"/>
      <c r="D534" s="64"/>
      <c r="E534" s="65"/>
      <c r="F534" s="65"/>
      <c r="G534" s="65"/>
      <c r="H534" s="64"/>
      <c r="I534" s="64"/>
    </row>
    <row r="535" spans="3:9">
      <c r="C535" s="64"/>
      <c r="D535" s="64"/>
      <c r="E535" s="65"/>
      <c r="F535" s="65"/>
      <c r="G535" s="65"/>
      <c r="H535" s="64"/>
      <c r="I535" s="64"/>
    </row>
    <row r="536" spans="3:9">
      <c r="C536" s="64"/>
      <c r="D536" s="64"/>
      <c r="E536" s="65"/>
      <c r="F536" s="65"/>
      <c r="G536" s="65"/>
      <c r="H536" s="64"/>
      <c r="I536" s="64"/>
    </row>
    <row r="537" spans="3:9">
      <c r="C537" s="64"/>
      <c r="D537" s="64"/>
      <c r="E537" s="65"/>
      <c r="F537" s="65"/>
      <c r="G537" s="65"/>
      <c r="H537" s="64"/>
      <c r="I537" s="64"/>
    </row>
    <row r="538" spans="3:9">
      <c r="C538" s="64"/>
      <c r="D538" s="64"/>
      <c r="E538" s="65"/>
      <c r="F538" s="65"/>
      <c r="G538" s="65"/>
      <c r="H538" s="64"/>
      <c r="I538" s="64"/>
    </row>
    <row r="539" spans="3:9">
      <c r="C539" s="64"/>
      <c r="D539" s="64"/>
      <c r="E539" s="65"/>
      <c r="F539" s="65"/>
      <c r="G539" s="65"/>
      <c r="H539" s="64"/>
      <c r="I539" s="64"/>
    </row>
    <row r="540" spans="3:9">
      <c r="C540" s="64"/>
      <c r="D540" s="64"/>
      <c r="E540" s="65"/>
      <c r="F540" s="65"/>
      <c r="G540" s="65"/>
      <c r="H540" s="64"/>
      <c r="I540" s="64"/>
    </row>
    <row r="541" spans="3:9">
      <c r="C541" s="64"/>
      <c r="D541" s="64"/>
      <c r="E541" s="65"/>
      <c r="F541" s="65"/>
      <c r="G541" s="65"/>
      <c r="H541" s="64"/>
      <c r="I541" s="64"/>
    </row>
    <row r="542" spans="3:9">
      <c r="C542" s="64"/>
      <c r="D542" s="64"/>
      <c r="E542" s="65"/>
      <c r="F542" s="65"/>
      <c r="G542" s="65"/>
      <c r="H542" s="64"/>
      <c r="I542" s="64"/>
    </row>
    <row r="543" spans="3:9">
      <c r="C543" s="64"/>
      <c r="D543" s="64"/>
      <c r="E543" s="65"/>
      <c r="F543" s="65"/>
      <c r="G543" s="65"/>
      <c r="H543" s="64"/>
      <c r="I543" s="64"/>
    </row>
    <row r="544" spans="3:9">
      <c r="C544" s="64"/>
      <c r="D544" s="64"/>
      <c r="E544" s="65"/>
      <c r="F544" s="65"/>
      <c r="G544" s="65"/>
      <c r="H544" s="64"/>
      <c r="I544" s="64"/>
    </row>
    <row r="545" spans="3:9">
      <c r="C545" s="64"/>
      <c r="D545" s="64"/>
      <c r="E545" s="65"/>
      <c r="F545" s="65"/>
      <c r="G545" s="65"/>
      <c r="H545" s="64"/>
      <c r="I545" s="64"/>
    </row>
    <row r="546" spans="3:9">
      <c r="C546" s="64"/>
      <c r="D546" s="64"/>
      <c r="E546" s="65"/>
      <c r="F546" s="65"/>
      <c r="G546" s="65"/>
      <c r="H546" s="64"/>
      <c r="I546" s="64"/>
    </row>
    <row r="547" spans="3:9">
      <c r="C547" s="64"/>
      <c r="D547" s="64"/>
      <c r="E547" s="65"/>
      <c r="F547" s="65"/>
      <c r="G547" s="65"/>
      <c r="H547" s="64"/>
      <c r="I547" s="64"/>
    </row>
    <row r="548" spans="3:9">
      <c r="C548" s="64"/>
      <c r="D548" s="64"/>
      <c r="E548" s="65"/>
      <c r="F548" s="65"/>
      <c r="G548" s="65"/>
      <c r="H548" s="64"/>
      <c r="I548" s="64"/>
    </row>
    <row r="549" spans="3:9">
      <c r="C549" s="64"/>
      <c r="D549" s="64"/>
      <c r="E549" s="65"/>
      <c r="F549" s="65"/>
      <c r="G549" s="65"/>
      <c r="H549" s="64"/>
      <c r="I549" s="64"/>
    </row>
    <row r="550" spans="3:9">
      <c r="C550" s="64"/>
      <c r="D550" s="64"/>
      <c r="E550" s="65"/>
      <c r="F550" s="65"/>
      <c r="G550" s="65"/>
      <c r="H550" s="64"/>
      <c r="I550" s="64"/>
    </row>
    <row r="551" spans="3:9">
      <c r="C551" s="64"/>
      <c r="D551" s="64"/>
      <c r="E551" s="65"/>
      <c r="F551" s="65"/>
      <c r="G551" s="65"/>
      <c r="H551" s="64"/>
      <c r="I551" s="64"/>
    </row>
    <row r="552" spans="3:9">
      <c r="C552" s="64"/>
      <c r="D552" s="64"/>
      <c r="E552" s="65"/>
      <c r="F552" s="65"/>
      <c r="G552" s="65"/>
      <c r="H552" s="64"/>
      <c r="I552" s="64"/>
    </row>
    <row r="553" spans="3:9">
      <c r="C553" s="64"/>
      <c r="D553" s="64"/>
      <c r="E553" s="65"/>
      <c r="F553" s="65"/>
      <c r="G553" s="65"/>
      <c r="H553" s="64"/>
      <c r="I553" s="64"/>
    </row>
    <row r="554" spans="3:9">
      <c r="C554" s="64"/>
      <c r="D554" s="64"/>
      <c r="E554" s="65"/>
      <c r="F554" s="65"/>
      <c r="G554" s="65"/>
      <c r="H554" s="64"/>
      <c r="I554" s="64"/>
    </row>
    <row r="555" spans="3:9">
      <c r="C555" s="64"/>
      <c r="D555" s="64"/>
      <c r="E555" s="65"/>
      <c r="F555" s="65"/>
      <c r="G555" s="65"/>
      <c r="H555" s="64"/>
      <c r="I555" s="64"/>
    </row>
    <row r="556" spans="3:9">
      <c r="C556" s="64"/>
      <c r="D556" s="64"/>
      <c r="E556" s="65"/>
      <c r="F556" s="65"/>
      <c r="G556" s="65"/>
      <c r="H556" s="64"/>
      <c r="I556" s="64"/>
    </row>
    <row r="557" spans="3:9">
      <c r="C557" s="64"/>
      <c r="D557" s="64"/>
      <c r="E557" s="65"/>
      <c r="F557" s="65"/>
      <c r="G557" s="65"/>
      <c r="H557" s="64"/>
      <c r="I557" s="64"/>
    </row>
    <row r="558" spans="3:9">
      <c r="C558" s="64"/>
      <c r="D558" s="64"/>
      <c r="E558" s="65"/>
      <c r="F558" s="65"/>
      <c r="G558" s="65"/>
      <c r="H558" s="64"/>
      <c r="I558" s="64"/>
    </row>
    <row r="559" spans="3:9">
      <c r="C559" s="64"/>
      <c r="D559" s="64"/>
      <c r="E559" s="65"/>
      <c r="F559" s="65"/>
      <c r="G559" s="65"/>
      <c r="H559" s="64"/>
      <c r="I559" s="64"/>
    </row>
    <row r="560" spans="3:9">
      <c r="C560" s="64"/>
      <c r="D560" s="64"/>
      <c r="E560" s="65"/>
      <c r="F560" s="65"/>
      <c r="G560" s="65"/>
      <c r="H560" s="64"/>
      <c r="I560" s="64"/>
    </row>
    <row r="561" spans="3:9">
      <c r="C561" s="64"/>
      <c r="D561" s="64"/>
      <c r="E561" s="65"/>
      <c r="F561" s="65"/>
      <c r="G561" s="65"/>
      <c r="H561" s="64"/>
      <c r="I561" s="64"/>
    </row>
    <row r="562" spans="3:9">
      <c r="C562" s="64"/>
      <c r="D562" s="64"/>
      <c r="E562" s="65"/>
      <c r="F562" s="65"/>
      <c r="G562" s="65"/>
      <c r="H562" s="64"/>
      <c r="I562" s="64"/>
    </row>
    <row r="563" spans="3:9">
      <c r="C563" s="64"/>
      <c r="D563" s="64"/>
      <c r="E563" s="65"/>
      <c r="F563" s="65"/>
      <c r="G563" s="65"/>
      <c r="H563" s="64"/>
      <c r="I563" s="64"/>
    </row>
    <row r="564" spans="3:9">
      <c r="C564" s="64"/>
      <c r="D564" s="64"/>
      <c r="E564" s="65"/>
      <c r="F564" s="65"/>
      <c r="G564" s="65"/>
      <c r="H564" s="64"/>
      <c r="I564" s="64"/>
    </row>
    <row r="565" spans="3:9">
      <c r="C565" s="64"/>
      <c r="D565" s="64"/>
      <c r="E565" s="65"/>
      <c r="F565" s="65"/>
      <c r="G565" s="65"/>
      <c r="H565" s="64"/>
      <c r="I565" s="64"/>
    </row>
    <row r="566" spans="3:9">
      <c r="C566" s="64"/>
      <c r="D566" s="64"/>
      <c r="E566" s="65"/>
      <c r="F566" s="65"/>
      <c r="G566" s="65"/>
      <c r="H566" s="64"/>
      <c r="I566" s="64"/>
    </row>
    <row r="567" spans="3:9">
      <c r="C567" s="64"/>
      <c r="D567" s="64"/>
      <c r="E567" s="65"/>
      <c r="F567" s="65"/>
      <c r="G567" s="65"/>
      <c r="H567" s="64"/>
      <c r="I567" s="64"/>
    </row>
    <row r="568" spans="3:9">
      <c r="C568" s="64"/>
      <c r="D568" s="64"/>
      <c r="E568" s="65"/>
      <c r="F568" s="65"/>
      <c r="G568" s="65"/>
      <c r="H568" s="64"/>
      <c r="I568" s="64"/>
    </row>
    <row r="569" spans="3:9">
      <c r="C569" s="64"/>
      <c r="D569" s="64"/>
      <c r="E569" s="65"/>
      <c r="F569" s="65"/>
      <c r="G569" s="65"/>
      <c r="H569" s="64"/>
      <c r="I569" s="64"/>
    </row>
    <row r="570" spans="3:9">
      <c r="C570" s="64"/>
      <c r="D570" s="64"/>
      <c r="E570" s="65"/>
      <c r="F570" s="65"/>
      <c r="G570" s="65"/>
      <c r="H570" s="64"/>
      <c r="I570" s="64"/>
    </row>
    <row r="571" spans="3:9">
      <c r="C571" s="64"/>
      <c r="D571" s="64"/>
      <c r="E571" s="65"/>
      <c r="F571" s="65"/>
      <c r="G571" s="65"/>
      <c r="H571" s="64"/>
      <c r="I571" s="64"/>
    </row>
    <row r="572" spans="3:9">
      <c r="C572" s="64"/>
      <c r="D572" s="64"/>
      <c r="E572" s="65"/>
      <c r="F572" s="65"/>
      <c r="G572" s="65"/>
      <c r="H572" s="64"/>
      <c r="I572" s="64"/>
    </row>
    <row r="573" spans="3:9">
      <c r="C573" s="64"/>
      <c r="D573" s="64"/>
      <c r="E573" s="65"/>
      <c r="F573" s="65"/>
      <c r="G573" s="65"/>
      <c r="H573" s="64"/>
      <c r="I573" s="64"/>
    </row>
    <row r="574" spans="3:9">
      <c r="C574" s="64"/>
      <c r="D574" s="64"/>
      <c r="E574" s="65"/>
      <c r="F574" s="65"/>
      <c r="G574" s="65"/>
      <c r="H574" s="64"/>
      <c r="I574" s="64"/>
    </row>
    <row r="575" spans="3:9">
      <c r="C575" s="64"/>
      <c r="D575" s="64"/>
      <c r="E575" s="65"/>
      <c r="F575" s="65"/>
      <c r="G575" s="65"/>
      <c r="H575" s="64"/>
      <c r="I575" s="64"/>
    </row>
    <row r="576" spans="3:9">
      <c r="C576" s="64"/>
      <c r="D576" s="64"/>
      <c r="E576" s="65"/>
      <c r="F576" s="65"/>
      <c r="G576" s="65"/>
      <c r="H576" s="64"/>
      <c r="I576" s="64"/>
    </row>
    <row r="577" spans="3:9">
      <c r="C577" s="64"/>
      <c r="D577" s="64"/>
      <c r="E577" s="65"/>
      <c r="F577" s="65"/>
      <c r="G577" s="65"/>
      <c r="H577" s="64"/>
      <c r="I577" s="64"/>
    </row>
    <row r="578" spans="3:9">
      <c r="C578" s="64"/>
      <c r="D578" s="64"/>
      <c r="E578" s="65"/>
      <c r="F578" s="65"/>
      <c r="G578" s="65"/>
      <c r="H578" s="64"/>
      <c r="I578" s="64"/>
    </row>
    <row r="579" spans="3:9">
      <c r="C579" s="64"/>
      <c r="D579" s="64"/>
      <c r="E579" s="65"/>
      <c r="F579" s="65"/>
      <c r="G579" s="65"/>
      <c r="H579" s="64"/>
      <c r="I579" s="64"/>
    </row>
    <row r="580" spans="3:9">
      <c r="C580" s="64"/>
      <c r="D580" s="64"/>
      <c r="E580" s="65"/>
      <c r="F580" s="65"/>
      <c r="G580" s="65"/>
      <c r="H580" s="64"/>
      <c r="I580" s="64"/>
    </row>
    <row r="581" spans="3:9">
      <c r="C581" s="64"/>
      <c r="D581" s="64"/>
      <c r="E581" s="65"/>
      <c r="F581" s="65"/>
      <c r="G581" s="65"/>
      <c r="H581" s="64"/>
      <c r="I581" s="64"/>
    </row>
    <row r="582" spans="3:9">
      <c r="C582" s="64"/>
      <c r="D582" s="64"/>
      <c r="E582" s="65"/>
      <c r="F582" s="65"/>
      <c r="G582" s="65"/>
      <c r="H582" s="64"/>
      <c r="I582" s="64"/>
    </row>
    <row r="583" spans="3:9">
      <c r="C583" s="64"/>
      <c r="D583" s="64"/>
      <c r="E583" s="65"/>
      <c r="F583" s="65"/>
      <c r="G583" s="65"/>
      <c r="H583" s="64"/>
      <c r="I583" s="64"/>
    </row>
    <row r="584" spans="3:9">
      <c r="C584" s="64"/>
      <c r="D584" s="64"/>
      <c r="E584" s="65"/>
      <c r="F584" s="65"/>
      <c r="G584" s="65"/>
      <c r="H584" s="64"/>
      <c r="I584" s="64"/>
    </row>
    <row r="585" spans="3:9">
      <c r="C585" s="64"/>
      <c r="D585" s="64"/>
      <c r="E585" s="65"/>
      <c r="F585" s="65"/>
      <c r="G585" s="65"/>
      <c r="H585" s="64"/>
      <c r="I585" s="64"/>
    </row>
    <row r="586" spans="3:9">
      <c r="C586" s="64"/>
      <c r="D586" s="64"/>
      <c r="E586" s="65"/>
      <c r="F586" s="65"/>
      <c r="G586" s="65"/>
      <c r="H586" s="64"/>
      <c r="I586" s="64"/>
    </row>
    <row r="587" spans="3:9">
      <c r="C587" s="64"/>
      <c r="D587" s="64"/>
      <c r="E587" s="65"/>
      <c r="F587" s="65"/>
      <c r="G587" s="65"/>
      <c r="H587" s="64"/>
      <c r="I587" s="64"/>
    </row>
    <row r="588" spans="3:9">
      <c r="C588" s="64"/>
      <c r="D588" s="64"/>
      <c r="E588" s="65"/>
      <c r="F588" s="65"/>
      <c r="G588" s="65"/>
      <c r="H588" s="64"/>
      <c r="I588" s="64"/>
    </row>
    <row r="589" spans="3:9">
      <c r="C589" s="64"/>
      <c r="D589" s="64"/>
      <c r="E589" s="65"/>
      <c r="F589" s="65"/>
      <c r="G589" s="65"/>
      <c r="H589" s="64"/>
      <c r="I589" s="64"/>
    </row>
    <row r="590" spans="3:9">
      <c r="C590" s="64"/>
      <c r="D590" s="64"/>
      <c r="E590" s="65"/>
      <c r="F590" s="65"/>
      <c r="G590" s="65"/>
      <c r="H590" s="64"/>
      <c r="I590" s="64"/>
    </row>
    <row r="591" spans="3:9">
      <c r="C591" s="64"/>
      <c r="D591" s="64"/>
      <c r="E591" s="65"/>
      <c r="F591" s="65"/>
      <c r="G591" s="65"/>
      <c r="H591" s="64"/>
      <c r="I591" s="64"/>
    </row>
    <row r="592" spans="3:9">
      <c r="C592" s="64"/>
      <c r="D592" s="64"/>
      <c r="E592" s="65"/>
      <c r="F592" s="65"/>
      <c r="G592" s="65"/>
      <c r="H592" s="64"/>
      <c r="I592" s="64"/>
    </row>
    <row r="593" spans="3:9">
      <c r="C593" s="64"/>
      <c r="D593" s="64"/>
      <c r="E593" s="65"/>
      <c r="F593" s="65"/>
      <c r="G593" s="65"/>
      <c r="H593" s="64"/>
      <c r="I593" s="64"/>
    </row>
    <row r="594" spans="3:9">
      <c r="C594" s="64"/>
      <c r="D594" s="64"/>
      <c r="E594" s="65"/>
      <c r="F594" s="65"/>
      <c r="G594" s="65"/>
      <c r="H594" s="64"/>
      <c r="I594" s="64"/>
    </row>
    <row r="595" spans="3:9">
      <c r="C595" s="64"/>
      <c r="D595" s="64"/>
      <c r="E595" s="65"/>
      <c r="F595" s="65"/>
      <c r="G595" s="65"/>
      <c r="H595" s="64"/>
      <c r="I595" s="64"/>
    </row>
    <row r="596" spans="3:9">
      <c r="C596" s="64"/>
      <c r="D596" s="64"/>
      <c r="E596" s="65"/>
      <c r="F596" s="65"/>
      <c r="G596" s="65"/>
      <c r="H596" s="64"/>
      <c r="I596" s="64"/>
    </row>
    <row r="597" spans="3:9">
      <c r="C597" s="64"/>
      <c r="D597" s="64"/>
      <c r="E597" s="65"/>
      <c r="F597" s="65"/>
      <c r="G597" s="65"/>
      <c r="H597" s="64"/>
      <c r="I597" s="64"/>
    </row>
    <row r="598" spans="3:9">
      <c r="C598" s="64"/>
      <c r="D598" s="64"/>
      <c r="E598" s="65"/>
      <c r="F598" s="65"/>
      <c r="G598" s="65"/>
      <c r="H598" s="64"/>
      <c r="I598" s="64"/>
    </row>
    <row r="599" spans="3:9">
      <c r="C599" s="64"/>
      <c r="D599" s="64"/>
      <c r="E599" s="65"/>
      <c r="F599" s="65"/>
      <c r="G599" s="65"/>
      <c r="H599" s="64"/>
      <c r="I599" s="64"/>
    </row>
    <row r="600" spans="3:9">
      <c r="C600" s="64"/>
      <c r="D600" s="64"/>
      <c r="E600" s="65"/>
      <c r="F600" s="65"/>
      <c r="G600" s="65"/>
      <c r="H600" s="64"/>
      <c r="I600" s="64"/>
    </row>
    <row r="601" spans="3:9">
      <c r="C601" s="64"/>
      <c r="D601" s="64"/>
      <c r="E601" s="65"/>
      <c r="F601" s="65"/>
      <c r="G601" s="65"/>
      <c r="H601" s="64"/>
      <c r="I601" s="64"/>
    </row>
    <row r="602" spans="3:9">
      <c r="C602" s="64"/>
      <c r="D602" s="64"/>
      <c r="E602" s="65"/>
      <c r="F602" s="65"/>
      <c r="G602" s="65"/>
      <c r="H602" s="64"/>
      <c r="I602" s="64"/>
    </row>
    <row r="603" spans="3:9">
      <c r="C603" s="64"/>
      <c r="D603" s="64"/>
      <c r="E603" s="65"/>
      <c r="F603" s="65"/>
      <c r="G603" s="65"/>
      <c r="H603" s="64"/>
      <c r="I603" s="64"/>
    </row>
    <row r="604" spans="3:9">
      <c r="C604" s="64"/>
      <c r="D604" s="64"/>
      <c r="E604" s="65"/>
      <c r="F604" s="65"/>
      <c r="G604" s="65"/>
      <c r="H604" s="64"/>
      <c r="I604" s="64"/>
    </row>
    <row r="605" spans="3:9">
      <c r="C605" s="64"/>
      <c r="D605" s="64"/>
      <c r="E605" s="65"/>
      <c r="F605" s="65"/>
      <c r="G605" s="65"/>
      <c r="H605" s="64"/>
      <c r="I605" s="64"/>
    </row>
    <row r="606" spans="3:9">
      <c r="C606" s="64"/>
      <c r="D606" s="64"/>
      <c r="E606" s="65"/>
      <c r="F606" s="65"/>
      <c r="G606" s="65"/>
      <c r="H606" s="64"/>
      <c r="I606" s="64"/>
    </row>
    <row r="607" spans="3:9">
      <c r="C607" s="64"/>
      <c r="D607" s="64"/>
      <c r="E607" s="65"/>
      <c r="F607" s="65"/>
      <c r="G607" s="65"/>
      <c r="H607" s="64"/>
      <c r="I607" s="64"/>
    </row>
    <row r="608" spans="3:9">
      <c r="C608" s="64"/>
      <c r="D608" s="64"/>
      <c r="E608" s="65"/>
      <c r="F608" s="65"/>
      <c r="G608" s="65"/>
      <c r="H608" s="64"/>
      <c r="I608" s="64"/>
    </row>
    <row r="609" spans="3:9">
      <c r="C609" s="64"/>
      <c r="D609" s="64"/>
      <c r="E609" s="65"/>
      <c r="F609" s="65"/>
      <c r="G609" s="65"/>
      <c r="H609" s="64"/>
      <c r="I609" s="64"/>
    </row>
    <row r="610" spans="3:9">
      <c r="C610" s="64"/>
      <c r="D610" s="64"/>
      <c r="E610" s="65"/>
      <c r="F610" s="65"/>
      <c r="G610" s="65"/>
      <c r="H610" s="64"/>
      <c r="I610" s="64"/>
    </row>
    <row r="611" spans="3:9">
      <c r="C611" s="64"/>
      <c r="D611" s="64"/>
      <c r="E611" s="65"/>
      <c r="F611" s="65"/>
      <c r="G611" s="65"/>
      <c r="H611" s="64"/>
      <c r="I611" s="64"/>
    </row>
    <row r="612" spans="3:9">
      <c r="C612" s="64"/>
      <c r="D612" s="64"/>
      <c r="E612" s="65"/>
      <c r="F612" s="65"/>
      <c r="G612" s="65"/>
      <c r="H612" s="64"/>
      <c r="I612" s="64"/>
    </row>
    <row r="613" spans="3:9">
      <c r="C613" s="64"/>
      <c r="D613" s="64"/>
      <c r="E613" s="65"/>
      <c r="F613" s="65"/>
      <c r="G613" s="65"/>
      <c r="H613" s="64"/>
      <c r="I613" s="64"/>
    </row>
    <row r="614" spans="3:9">
      <c r="C614" s="64"/>
      <c r="D614" s="64"/>
      <c r="E614" s="65"/>
      <c r="F614" s="65"/>
      <c r="G614" s="65"/>
      <c r="H614" s="64"/>
      <c r="I614" s="64"/>
    </row>
    <row r="615" spans="3:9">
      <c r="C615" s="64"/>
      <c r="D615" s="64"/>
      <c r="E615" s="65"/>
      <c r="F615" s="65"/>
      <c r="G615" s="65"/>
      <c r="H615" s="64"/>
      <c r="I615" s="64"/>
    </row>
    <row r="616" spans="3:9">
      <c r="C616" s="64"/>
      <c r="D616" s="64"/>
      <c r="E616" s="65"/>
      <c r="F616" s="65"/>
      <c r="G616" s="65"/>
      <c r="H616" s="64"/>
      <c r="I616" s="64"/>
    </row>
    <row r="617" spans="3:9">
      <c r="C617" s="64"/>
      <c r="D617" s="64"/>
      <c r="E617" s="65"/>
      <c r="F617" s="65"/>
      <c r="G617" s="65"/>
      <c r="H617" s="64"/>
      <c r="I617" s="64"/>
    </row>
    <row r="618" spans="3:9">
      <c r="C618" s="64"/>
      <c r="D618" s="64"/>
      <c r="E618" s="65"/>
      <c r="F618" s="65"/>
      <c r="G618" s="65"/>
      <c r="H618" s="64"/>
      <c r="I618" s="64"/>
    </row>
    <row r="619" spans="3:9">
      <c r="C619" s="64"/>
      <c r="D619" s="64"/>
      <c r="E619" s="65"/>
      <c r="F619" s="65"/>
      <c r="G619" s="65"/>
      <c r="H619" s="64"/>
      <c r="I619" s="64"/>
    </row>
    <row r="620" spans="3:9">
      <c r="C620" s="64"/>
      <c r="D620" s="64"/>
      <c r="E620" s="65"/>
      <c r="F620" s="65"/>
      <c r="G620" s="65"/>
      <c r="H620" s="64"/>
      <c r="I620" s="64"/>
    </row>
    <row r="621" spans="3:9">
      <c r="C621" s="64"/>
      <c r="D621" s="64"/>
      <c r="E621" s="65"/>
      <c r="F621" s="65"/>
      <c r="G621" s="65"/>
      <c r="H621" s="64"/>
      <c r="I621" s="64"/>
    </row>
    <row r="622" spans="3:9">
      <c r="C622" s="64"/>
      <c r="D622" s="64"/>
      <c r="E622" s="65"/>
      <c r="F622" s="65"/>
      <c r="G622" s="65"/>
      <c r="H622" s="64"/>
      <c r="I622" s="64"/>
    </row>
    <row r="623" spans="3:9">
      <c r="C623" s="64"/>
      <c r="D623" s="64"/>
      <c r="E623" s="65"/>
      <c r="F623" s="65"/>
      <c r="G623" s="65"/>
      <c r="H623" s="64"/>
      <c r="I623" s="64"/>
    </row>
    <row r="624" spans="3:9">
      <c r="C624" s="64"/>
      <c r="D624" s="64"/>
      <c r="E624" s="65"/>
      <c r="F624" s="65"/>
      <c r="G624" s="65"/>
      <c r="H624" s="64"/>
      <c r="I624" s="64"/>
    </row>
    <row r="625" spans="3:9">
      <c r="C625" s="64"/>
      <c r="D625" s="64"/>
      <c r="E625" s="65"/>
      <c r="F625" s="65"/>
      <c r="G625" s="65"/>
      <c r="H625" s="64"/>
      <c r="I625" s="64"/>
    </row>
    <row r="626" spans="3:9">
      <c r="C626" s="64"/>
      <c r="D626" s="64"/>
      <c r="E626" s="65"/>
      <c r="F626" s="65"/>
      <c r="G626" s="65"/>
      <c r="H626" s="64"/>
      <c r="I626" s="64"/>
    </row>
    <row r="627" spans="3:9">
      <c r="C627" s="64"/>
      <c r="D627" s="64"/>
      <c r="E627" s="65"/>
      <c r="F627" s="65"/>
      <c r="G627" s="65"/>
      <c r="H627" s="64"/>
      <c r="I627" s="64"/>
    </row>
    <row r="628" spans="3:9">
      <c r="C628" s="64"/>
      <c r="D628" s="64"/>
      <c r="E628" s="65"/>
      <c r="F628" s="65"/>
      <c r="G628" s="65"/>
      <c r="H628" s="64"/>
      <c r="I628" s="64"/>
    </row>
    <row r="629" spans="3:9">
      <c r="C629" s="64"/>
      <c r="D629" s="64"/>
      <c r="E629" s="65"/>
      <c r="F629" s="65"/>
      <c r="G629" s="65"/>
      <c r="H629" s="64"/>
      <c r="I629" s="64"/>
    </row>
    <row r="630" spans="3:9">
      <c r="C630" s="64"/>
      <c r="D630" s="64"/>
      <c r="E630" s="65"/>
      <c r="F630" s="65"/>
      <c r="G630" s="65"/>
      <c r="H630" s="64"/>
      <c r="I630" s="64"/>
    </row>
    <row r="631" spans="3:9">
      <c r="C631" s="64"/>
      <c r="D631" s="64"/>
      <c r="E631" s="65"/>
      <c r="F631" s="65"/>
      <c r="G631" s="65"/>
      <c r="H631" s="64"/>
      <c r="I631" s="64"/>
    </row>
    <row r="632" spans="3:9">
      <c r="C632" s="64"/>
      <c r="D632" s="64"/>
      <c r="E632" s="65"/>
      <c r="F632" s="65"/>
      <c r="G632" s="65"/>
      <c r="H632" s="64"/>
      <c r="I632" s="64"/>
    </row>
    <row r="633" spans="3:9">
      <c r="C633" s="64"/>
      <c r="D633" s="64"/>
      <c r="E633" s="65"/>
      <c r="F633" s="65"/>
      <c r="G633" s="65"/>
      <c r="H633" s="64"/>
      <c r="I633" s="64"/>
    </row>
    <row r="634" spans="3:9">
      <c r="C634" s="64"/>
      <c r="D634" s="64"/>
      <c r="E634" s="65"/>
      <c r="F634" s="65"/>
      <c r="G634" s="65"/>
      <c r="H634" s="64"/>
      <c r="I634" s="64"/>
    </row>
    <row r="635" spans="3:9">
      <c r="C635" s="64"/>
      <c r="D635" s="64"/>
      <c r="E635" s="65"/>
      <c r="F635" s="65"/>
      <c r="G635" s="65"/>
      <c r="H635" s="64"/>
      <c r="I635" s="64"/>
    </row>
    <row r="636" spans="3:9">
      <c r="C636" s="64"/>
      <c r="D636" s="64"/>
      <c r="E636" s="65"/>
      <c r="F636" s="65"/>
      <c r="G636" s="65"/>
      <c r="H636" s="64"/>
      <c r="I636" s="64"/>
    </row>
    <row r="637" spans="3:9">
      <c r="C637" s="64"/>
      <c r="D637" s="64"/>
      <c r="E637" s="65"/>
      <c r="F637" s="65"/>
      <c r="G637" s="65"/>
      <c r="H637" s="64"/>
      <c r="I637" s="64"/>
    </row>
    <row r="638" spans="3:9">
      <c r="C638" s="64"/>
      <c r="D638" s="64"/>
      <c r="E638" s="65"/>
      <c r="F638" s="65"/>
      <c r="G638" s="65"/>
      <c r="H638" s="64"/>
      <c r="I638" s="64"/>
    </row>
    <row r="639" spans="3:9">
      <c r="C639" s="64"/>
      <c r="D639" s="64"/>
      <c r="E639" s="65"/>
      <c r="F639" s="65"/>
      <c r="G639" s="65"/>
      <c r="H639" s="64"/>
      <c r="I639" s="64"/>
    </row>
    <row r="640" spans="3:9">
      <c r="C640" s="64"/>
      <c r="D640" s="64"/>
      <c r="E640" s="65"/>
      <c r="F640" s="65"/>
      <c r="G640" s="65"/>
      <c r="H640" s="64"/>
      <c r="I640" s="64"/>
    </row>
    <row r="641" spans="3:9">
      <c r="C641" s="64"/>
      <c r="D641" s="64"/>
      <c r="E641" s="65"/>
      <c r="F641" s="65"/>
      <c r="G641" s="65"/>
      <c r="H641" s="64"/>
      <c r="I641" s="64"/>
    </row>
    <row r="642" spans="3:9">
      <c r="C642" s="64"/>
      <c r="D642" s="64"/>
      <c r="E642" s="65"/>
      <c r="F642" s="65"/>
      <c r="G642" s="65"/>
      <c r="H642" s="64"/>
      <c r="I642" s="64"/>
    </row>
    <row r="643" spans="3:9">
      <c r="C643" s="64"/>
      <c r="D643" s="64"/>
      <c r="E643" s="65"/>
      <c r="F643" s="65"/>
      <c r="G643" s="65"/>
      <c r="H643" s="64"/>
      <c r="I643" s="64"/>
    </row>
    <row r="644" spans="3:9">
      <c r="C644" s="64"/>
      <c r="D644" s="64"/>
      <c r="E644" s="65"/>
      <c r="F644" s="65"/>
      <c r="G644" s="65"/>
      <c r="H644" s="64"/>
      <c r="I644" s="64"/>
    </row>
    <row r="645" spans="3:9">
      <c r="C645" s="64"/>
      <c r="D645" s="64"/>
      <c r="E645" s="65"/>
      <c r="F645" s="65"/>
      <c r="G645" s="65"/>
      <c r="H645" s="64"/>
      <c r="I645" s="64"/>
    </row>
    <row r="646" spans="3:9">
      <c r="C646" s="64"/>
      <c r="D646" s="64"/>
      <c r="E646" s="65"/>
      <c r="F646" s="65"/>
      <c r="G646" s="65"/>
      <c r="H646" s="64"/>
      <c r="I646" s="64"/>
    </row>
    <row r="647" spans="3:9">
      <c r="C647" s="64"/>
      <c r="D647" s="64"/>
      <c r="E647" s="65"/>
      <c r="F647" s="65"/>
      <c r="G647" s="65"/>
      <c r="H647" s="64"/>
      <c r="I647" s="64"/>
    </row>
    <row r="648" spans="3:9">
      <c r="C648" s="64"/>
      <c r="D648" s="64"/>
      <c r="E648" s="65"/>
      <c r="F648" s="65"/>
      <c r="G648" s="65"/>
      <c r="H648" s="64"/>
      <c r="I648" s="64"/>
    </row>
    <row r="649" spans="3:9">
      <c r="C649" s="64"/>
      <c r="D649" s="64"/>
      <c r="E649" s="65"/>
      <c r="F649" s="65"/>
      <c r="G649" s="65"/>
      <c r="H649" s="64"/>
      <c r="I649" s="64"/>
    </row>
    <row r="650" spans="3:9">
      <c r="C650" s="64"/>
      <c r="D650" s="64"/>
      <c r="E650" s="65"/>
      <c r="F650" s="65"/>
      <c r="G650" s="65"/>
      <c r="H650" s="64"/>
      <c r="I650" s="64"/>
    </row>
    <row r="651" spans="3:9">
      <c r="C651" s="64"/>
      <c r="D651" s="64"/>
      <c r="E651" s="65"/>
      <c r="F651" s="65"/>
      <c r="G651" s="65"/>
      <c r="H651" s="64"/>
      <c r="I651" s="64"/>
    </row>
    <row r="652" spans="3:9">
      <c r="C652" s="64"/>
      <c r="D652" s="64"/>
      <c r="E652" s="65"/>
      <c r="F652" s="65"/>
      <c r="G652" s="65"/>
      <c r="H652" s="64"/>
      <c r="I652" s="64"/>
    </row>
    <row r="653" spans="3:9">
      <c r="C653" s="64"/>
      <c r="D653" s="64"/>
      <c r="E653" s="65"/>
      <c r="F653" s="65"/>
      <c r="G653" s="65"/>
      <c r="H653" s="64"/>
      <c r="I653" s="64"/>
    </row>
    <row r="654" spans="3:9">
      <c r="C654" s="64"/>
      <c r="D654" s="64"/>
      <c r="E654" s="65"/>
      <c r="F654" s="65"/>
      <c r="G654" s="65"/>
      <c r="H654" s="64"/>
      <c r="I654" s="64"/>
    </row>
    <row r="655" spans="3:9">
      <c r="C655" s="64"/>
      <c r="D655" s="64"/>
      <c r="E655" s="65"/>
      <c r="F655" s="65"/>
      <c r="G655" s="65"/>
      <c r="H655" s="64"/>
      <c r="I655" s="64"/>
    </row>
    <row r="656" spans="3:9">
      <c r="C656" s="64"/>
      <c r="D656" s="64"/>
      <c r="E656" s="65"/>
      <c r="F656" s="65"/>
      <c r="G656" s="65"/>
      <c r="H656" s="64"/>
      <c r="I656" s="64"/>
    </row>
    <row r="657" spans="3:9">
      <c r="C657" s="64"/>
      <c r="D657" s="64"/>
      <c r="E657" s="65"/>
      <c r="F657" s="65"/>
      <c r="G657" s="65"/>
      <c r="H657" s="64"/>
      <c r="I657" s="64"/>
    </row>
    <row r="658" spans="3:9">
      <c r="C658" s="64"/>
      <c r="D658" s="64"/>
      <c r="E658" s="65"/>
      <c r="F658" s="65"/>
      <c r="G658" s="65"/>
      <c r="H658" s="64"/>
      <c r="I658" s="64"/>
    </row>
    <row r="659" spans="3:9">
      <c r="C659" s="64"/>
      <c r="D659" s="64"/>
      <c r="E659" s="65"/>
      <c r="F659" s="65"/>
      <c r="G659" s="65"/>
      <c r="H659" s="64"/>
      <c r="I659" s="64"/>
    </row>
    <row r="660" spans="3:9">
      <c r="C660" s="64"/>
      <c r="D660" s="64"/>
      <c r="E660" s="65"/>
      <c r="F660" s="65"/>
      <c r="G660" s="65"/>
      <c r="H660" s="64"/>
      <c r="I660" s="64"/>
    </row>
    <row r="661" spans="3:9">
      <c r="C661" s="64"/>
      <c r="D661" s="64"/>
      <c r="E661" s="65"/>
      <c r="F661" s="65"/>
      <c r="G661" s="65"/>
      <c r="H661" s="64"/>
      <c r="I661" s="64"/>
    </row>
    <row r="662" spans="3:9">
      <c r="C662" s="64"/>
      <c r="D662" s="64"/>
      <c r="E662" s="65"/>
      <c r="F662" s="65"/>
      <c r="G662" s="65"/>
      <c r="H662" s="64"/>
      <c r="I662" s="64"/>
    </row>
    <row r="663" spans="3:9">
      <c r="C663" s="64"/>
      <c r="D663" s="64"/>
      <c r="E663" s="65"/>
      <c r="F663" s="65"/>
      <c r="G663" s="65"/>
      <c r="H663" s="64"/>
      <c r="I663" s="64"/>
    </row>
    <row r="664" spans="3:9">
      <c r="C664" s="64"/>
      <c r="D664" s="64"/>
      <c r="E664" s="65"/>
      <c r="F664" s="65"/>
      <c r="G664" s="65"/>
      <c r="H664" s="64"/>
      <c r="I664" s="64"/>
    </row>
    <row r="665" spans="3:9">
      <c r="C665" s="64"/>
      <c r="D665" s="64"/>
      <c r="E665" s="65"/>
      <c r="F665" s="65"/>
      <c r="G665" s="65"/>
      <c r="H665" s="64"/>
      <c r="I665" s="64"/>
    </row>
    <row r="666" spans="3:9">
      <c r="C666" s="64"/>
      <c r="D666" s="64"/>
      <c r="E666" s="65"/>
      <c r="F666" s="65"/>
      <c r="G666" s="65"/>
      <c r="H666" s="64"/>
      <c r="I666" s="64"/>
    </row>
    <row r="667" spans="3:9">
      <c r="C667" s="64"/>
      <c r="D667" s="64"/>
      <c r="E667" s="65"/>
      <c r="F667" s="65"/>
      <c r="G667" s="65"/>
      <c r="H667" s="64"/>
      <c r="I667" s="64"/>
    </row>
    <row r="668" spans="3:9">
      <c r="C668" s="64"/>
      <c r="D668" s="64"/>
      <c r="E668" s="65"/>
      <c r="F668" s="65"/>
      <c r="G668" s="65"/>
      <c r="H668" s="64"/>
      <c r="I668" s="64"/>
    </row>
    <row r="669" spans="3:9">
      <c r="C669" s="64"/>
      <c r="D669" s="64"/>
      <c r="E669" s="65"/>
      <c r="F669" s="65"/>
      <c r="G669" s="65"/>
      <c r="H669" s="64"/>
      <c r="I669" s="64"/>
    </row>
    <row r="670" spans="3:9">
      <c r="C670" s="64"/>
      <c r="D670" s="64"/>
      <c r="E670" s="65"/>
      <c r="F670" s="65"/>
      <c r="G670" s="65"/>
      <c r="H670" s="64"/>
      <c r="I670" s="64"/>
    </row>
    <row r="671" spans="3:9">
      <c r="C671" s="64"/>
      <c r="D671" s="64"/>
      <c r="E671" s="65"/>
      <c r="F671" s="65"/>
      <c r="G671" s="65"/>
      <c r="H671" s="64"/>
      <c r="I671" s="64"/>
    </row>
    <row r="672" spans="3:9">
      <c r="C672" s="64"/>
      <c r="D672" s="64"/>
      <c r="E672" s="65"/>
      <c r="F672" s="65"/>
      <c r="G672" s="65"/>
      <c r="H672" s="64"/>
      <c r="I672" s="64"/>
    </row>
    <row r="673" spans="3:9">
      <c r="C673" s="64"/>
      <c r="D673" s="64"/>
      <c r="E673" s="65"/>
      <c r="F673" s="65"/>
      <c r="G673" s="65"/>
      <c r="H673" s="64"/>
      <c r="I673" s="64"/>
    </row>
    <row r="674" spans="3:9">
      <c r="C674" s="64"/>
      <c r="D674" s="64"/>
      <c r="E674" s="65"/>
      <c r="F674" s="65"/>
      <c r="G674" s="65"/>
      <c r="H674" s="64"/>
      <c r="I674" s="64"/>
    </row>
    <row r="675" spans="3:9">
      <c r="C675" s="64"/>
      <c r="D675" s="64"/>
      <c r="E675" s="65"/>
      <c r="F675" s="65"/>
      <c r="G675" s="65"/>
      <c r="H675" s="64"/>
      <c r="I675" s="64"/>
    </row>
    <row r="676" spans="3:9">
      <c r="C676" s="64"/>
      <c r="D676" s="64"/>
      <c r="E676" s="65"/>
      <c r="F676" s="65"/>
      <c r="G676" s="65"/>
      <c r="H676" s="64"/>
      <c r="I676" s="64"/>
    </row>
    <row r="677" spans="3:9">
      <c r="C677" s="64"/>
      <c r="D677" s="64"/>
      <c r="E677" s="65"/>
      <c r="F677" s="65"/>
      <c r="G677" s="65"/>
      <c r="H677" s="64"/>
      <c r="I677" s="64"/>
    </row>
    <row r="678" spans="3:9">
      <c r="C678" s="64"/>
      <c r="D678" s="64"/>
      <c r="E678" s="65"/>
      <c r="F678" s="65"/>
      <c r="G678" s="65"/>
      <c r="H678" s="64"/>
      <c r="I678" s="64"/>
    </row>
    <row r="679" spans="3:9">
      <c r="C679" s="64"/>
      <c r="D679" s="64"/>
      <c r="E679" s="65"/>
      <c r="F679" s="65"/>
      <c r="G679" s="65"/>
      <c r="H679" s="64"/>
      <c r="I679" s="64"/>
    </row>
    <row r="680" spans="3:9">
      <c r="C680" s="64"/>
      <c r="D680" s="64"/>
      <c r="E680" s="65"/>
      <c r="F680" s="65"/>
      <c r="G680" s="65"/>
      <c r="H680" s="64"/>
      <c r="I680" s="64"/>
    </row>
    <row r="681" spans="3:9">
      <c r="C681" s="64"/>
      <c r="D681" s="64"/>
      <c r="E681" s="65"/>
      <c r="F681" s="65"/>
      <c r="G681" s="65"/>
      <c r="H681" s="64"/>
      <c r="I681" s="64"/>
    </row>
    <row r="682" spans="3:9">
      <c r="C682" s="64"/>
      <c r="D682" s="64"/>
      <c r="E682" s="65"/>
      <c r="F682" s="65"/>
      <c r="G682" s="65"/>
      <c r="H682" s="64"/>
      <c r="I682" s="64"/>
    </row>
    <row r="683" spans="3:9">
      <c r="C683" s="64"/>
      <c r="D683" s="64"/>
      <c r="E683" s="65"/>
      <c r="F683" s="65"/>
      <c r="G683" s="65"/>
      <c r="H683" s="64"/>
      <c r="I683" s="64"/>
    </row>
    <row r="684" spans="3:9">
      <c r="C684" s="64"/>
      <c r="D684" s="64"/>
      <c r="E684" s="65"/>
      <c r="F684" s="65"/>
      <c r="G684" s="65"/>
      <c r="H684" s="64"/>
      <c r="I684" s="64"/>
    </row>
    <row r="685" spans="3:9">
      <c r="C685" s="64"/>
      <c r="D685" s="64"/>
      <c r="E685" s="65"/>
      <c r="F685" s="65"/>
      <c r="G685" s="65"/>
      <c r="H685" s="64"/>
      <c r="I685" s="64"/>
    </row>
    <row r="686" spans="3:9">
      <c r="C686" s="64"/>
      <c r="D686" s="64"/>
      <c r="E686" s="65"/>
      <c r="F686" s="65"/>
      <c r="G686" s="65"/>
      <c r="H686" s="64"/>
      <c r="I686" s="64"/>
    </row>
    <row r="687" spans="3:9">
      <c r="C687" s="64"/>
      <c r="D687" s="64"/>
      <c r="E687" s="65"/>
      <c r="F687" s="65"/>
      <c r="G687" s="65"/>
      <c r="H687" s="64"/>
      <c r="I687" s="64"/>
    </row>
    <row r="688" spans="3:9">
      <c r="C688" s="64"/>
      <c r="D688" s="64"/>
      <c r="E688" s="65"/>
      <c r="F688" s="65"/>
      <c r="G688" s="65"/>
      <c r="H688" s="64"/>
      <c r="I688" s="64"/>
    </row>
    <row r="689" spans="3:9">
      <c r="C689" s="64"/>
      <c r="D689" s="64"/>
      <c r="E689" s="65"/>
      <c r="F689" s="65"/>
      <c r="G689" s="65"/>
      <c r="H689" s="64"/>
      <c r="I689" s="64"/>
    </row>
    <row r="690" spans="3:9">
      <c r="C690" s="64"/>
      <c r="D690" s="64"/>
      <c r="E690" s="65"/>
      <c r="F690" s="65"/>
      <c r="G690" s="65"/>
      <c r="H690" s="64"/>
      <c r="I690" s="64"/>
    </row>
    <row r="691" spans="3:9">
      <c r="C691" s="64"/>
      <c r="D691" s="64"/>
      <c r="E691" s="65"/>
      <c r="F691" s="65"/>
      <c r="G691" s="65"/>
      <c r="H691" s="64"/>
      <c r="I691" s="64"/>
    </row>
    <row r="692" spans="3:9">
      <c r="C692" s="64"/>
      <c r="D692" s="64"/>
      <c r="E692" s="65"/>
      <c r="F692" s="65"/>
      <c r="G692" s="65"/>
      <c r="H692" s="64"/>
      <c r="I692" s="64"/>
    </row>
    <row r="693" spans="3:9">
      <c r="C693" s="64"/>
      <c r="D693" s="64"/>
      <c r="E693" s="65"/>
      <c r="F693" s="65"/>
      <c r="G693" s="65"/>
      <c r="H693" s="64"/>
      <c r="I693" s="64"/>
    </row>
    <row r="694" spans="3:9">
      <c r="C694" s="64"/>
      <c r="D694" s="64"/>
      <c r="E694" s="65"/>
      <c r="F694" s="65"/>
      <c r="G694" s="65"/>
      <c r="H694" s="64"/>
      <c r="I694" s="64"/>
    </row>
    <row r="695" spans="3:9">
      <c r="C695" s="64"/>
      <c r="D695" s="64"/>
      <c r="E695" s="65"/>
      <c r="F695" s="65"/>
      <c r="G695" s="65"/>
      <c r="H695" s="64"/>
      <c r="I695" s="64"/>
    </row>
    <row r="696" spans="3:9">
      <c r="C696" s="64"/>
      <c r="D696" s="64"/>
      <c r="E696" s="65"/>
      <c r="F696" s="65"/>
      <c r="G696" s="65"/>
      <c r="H696" s="64"/>
      <c r="I696" s="64"/>
    </row>
    <row r="697" spans="3:9">
      <c r="C697" s="64"/>
      <c r="D697" s="64"/>
      <c r="E697" s="65"/>
      <c r="F697" s="65"/>
      <c r="G697" s="65"/>
      <c r="H697" s="64"/>
      <c r="I697" s="64"/>
    </row>
    <row r="698" spans="3:9">
      <c r="C698" s="64"/>
      <c r="D698" s="64"/>
      <c r="E698" s="65"/>
      <c r="F698" s="65"/>
      <c r="G698" s="65"/>
      <c r="H698" s="64"/>
      <c r="I698" s="64"/>
    </row>
    <row r="699" spans="3:9">
      <c r="C699" s="64"/>
      <c r="D699" s="64"/>
      <c r="E699" s="65"/>
      <c r="F699" s="65"/>
      <c r="G699" s="65"/>
      <c r="H699" s="64"/>
      <c r="I699" s="64"/>
    </row>
    <row r="700" spans="3:9">
      <c r="C700" s="64"/>
      <c r="D700" s="64"/>
      <c r="E700" s="65"/>
      <c r="F700" s="65"/>
      <c r="G700" s="65"/>
      <c r="H700" s="64"/>
      <c r="I700" s="64"/>
    </row>
    <row r="701" spans="3:9">
      <c r="C701" s="64"/>
      <c r="D701" s="64"/>
      <c r="E701" s="65"/>
      <c r="F701" s="65"/>
      <c r="G701" s="65"/>
      <c r="H701" s="64"/>
      <c r="I701" s="64"/>
    </row>
    <row r="702" spans="3:9">
      <c r="C702" s="64"/>
      <c r="D702" s="64"/>
      <c r="E702" s="65"/>
      <c r="F702" s="65"/>
      <c r="G702" s="65"/>
      <c r="H702" s="64"/>
      <c r="I702" s="64"/>
    </row>
    <row r="703" spans="3:9">
      <c r="C703" s="64"/>
      <c r="D703" s="64"/>
      <c r="E703" s="65"/>
      <c r="F703" s="65"/>
      <c r="G703" s="65"/>
      <c r="H703" s="64"/>
      <c r="I703" s="64"/>
    </row>
    <row r="704" spans="3:9">
      <c r="C704" s="64"/>
      <c r="D704" s="64"/>
      <c r="E704" s="65"/>
      <c r="F704" s="65"/>
      <c r="G704" s="65"/>
      <c r="H704" s="64"/>
      <c r="I704" s="64"/>
    </row>
    <row r="705" spans="3:9">
      <c r="C705" s="64"/>
      <c r="D705" s="64"/>
      <c r="E705" s="65"/>
      <c r="F705" s="65"/>
      <c r="G705" s="65"/>
      <c r="H705" s="64"/>
      <c r="I705" s="64"/>
    </row>
    <row r="706" spans="3:9">
      <c r="C706" s="64"/>
      <c r="D706" s="64"/>
      <c r="E706" s="65"/>
      <c r="F706" s="65"/>
      <c r="G706" s="65"/>
      <c r="H706" s="64"/>
      <c r="I706" s="64"/>
    </row>
    <row r="707" spans="3:9">
      <c r="C707" s="64"/>
      <c r="D707" s="64"/>
      <c r="E707" s="65"/>
      <c r="F707" s="65"/>
      <c r="G707" s="65"/>
      <c r="H707" s="64"/>
      <c r="I707" s="64"/>
    </row>
    <row r="708" spans="3:9">
      <c r="C708" s="64"/>
      <c r="D708" s="64"/>
      <c r="E708" s="65"/>
      <c r="F708" s="65"/>
      <c r="G708" s="65"/>
      <c r="H708" s="64"/>
      <c r="I708" s="64"/>
    </row>
    <row r="709" spans="3:9">
      <c r="C709" s="64"/>
      <c r="D709" s="64"/>
      <c r="E709" s="65"/>
      <c r="F709" s="65"/>
      <c r="G709" s="65"/>
      <c r="H709" s="64"/>
      <c r="I709" s="64"/>
    </row>
    <row r="710" spans="3:9">
      <c r="C710" s="64"/>
      <c r="D710" s="64"/>
      <c r="E710" s="65"/>
      <c r="F710" s="65"/>
      <c r="G710" s="65"/>
      <c r="H710" s="64"/>
      <c r="I710" s="64"/>
    </row>
    <row r="711" spans="3:9">
      <c r="C711" s="64"/>
      <c r="D711" s="64"/>
      <c r="E711" s="65"/>
      <c r="F711" s="65"/>
      <c r="G711" s="65"/>
      <c r="H711" s="64"/>
      <c r="I711" s="64"/>
    </row>
    <row r="712" spans="3:9">
      <c r="C712" s="64"/>
      <c r="D712" s="64"/>
      <c r="E712" s="65"/>
      <c r="F712" s="65"/>
      <c r="G712" s="65"/>
      <c r="H712" s="64"/>
      <c r="I712" s="64"/>
    </row>
    <row r="713" spans="3:9">
      <c r="C713" s="64"/>
      <c r="D713" s="64"/>
      <c r="E713" s="65"/>
      <c r="F713" s="65"/>
      <c r="G713" s="65"/>
      <c r="H713" s="64"/>
      <c r="I713" s="64"/>
    </row>
    <row r="714" spans="3:9">
      <c r="C714" s="64"/>
      <c r="D714" s="64"/>
      <c r="E714" s="65"/>
      <c r="F714" s="65"/>
      <c r="G714" s="65"/>
      <c r="H714" s="64"/>
      <c r="I714" s="64"/>
    </row>
    <row r="715" spans="3:9">
      <c r="C715" s="64"/>
      <c r="D715" s="64"/>
      <c r="E715" s="65"/>
      <c r="F715" s="65"/>
      <c r="G715" s="65"/>
      <c r="H715" s="64"/>
      <c r="I715" s="64"/>
    </row>
    <row r="716" spans="3:9">
      <c r="C716" s="64"/>
      <c r="D716" s="64"/>
      <c r="E716" s="65"/>
      <c r="F716" s="65"/>
      <c r="G716" s="65"/>
      <c r="H716" s="64"/>
      <c r="I716" s="64"/>
    </row>
    <row r="717" spans="3:9">
      <c r="C717" s="64"/>
      <c r="D717" s="64"/>
      <c r="E717" s="65"/>
      <c r="F717" s="65"/>
      <c r="G717" s="65"/>
      <c r="H717" s="64"/>
      <c r="I717" s="64"/>
    </row>
    <row r="718" spans="3:9">
      <c r="C718" s="64"/>
      <c r="D718" s="64"/>
      <c r="E718" s="65"/>
      <c r="F718" s="65"/>
      <c r="G718" s="65"/>
      <c r="H718" s="64"/>
      <c r="I718" s="64"/>
    </row>
    <row r="719" spans="3:9">
      <c r="C719" s="64"/>
      <c r="D719" s="64"/>
      <c r="E719" s="65"/>
      <c r="F719" s="65"/>
      <c r="G719" s="65"/>
      <c r="H719" s="64"/>
      <c r="I719" s="64"/>
    </row>
    <row r="720" spans="3:9">
      <c r="C720" s="64"/>
      <c r="D720" s="64"/>
      <c r="E720" s="65"/>
      <c r="F720" s="65"/>
      <c r="G720" s="65"/>
      <c r="H720" s="64"/>
      <c r="I720" s="64"/>
    </row>
    <row r="721" spans="3:9">
      <c r="C721" s="64"/>
      <c r="D721" s="64"/>
      <c r="E721" s="65"/>
      <c r="F721" s="65"/>
      <c r="G721" s="65"/>
      <c r="H721" s="64"/>
      <c r="I721" s="64"/>
    </row>
    <row r="722" spans="3:9">
      <c r="C722" s="64"/>
      <c r="D722" s="64"/>
      <c r="E722" s="65"/>
      <c r="F722" s="65"/>
      <c r="G722" s="65"/>
      <c r="H722" s="64"/>
      <c r="I722" s="64"/>
    </row>
    <row r="723" spans="3:9">
      <c r="C723" s="64"/>
      <c r="D723" s="64"/>
      <c r="E723" s="65"/>
      <c r="F723" s="65"/>
      <c r="G723" s="65"/>
      <c r="H723" s="64"/>
      <c r="I723" s="64"/>
    </row>
    <row r="724" spans="3:9">
      <c r="C724" s="64"/>
      <c r="D724" s="64"/>
      <c r="E724" s="65"/>
      <c r="F724" s="65"/>
      <c r="G724" s="65"/>
      <c r="H724" s="64"/>
      <c r="I724" s="64"/>
    </row>
    <row r="725" spans="3:9">
      <c r="C725" s="64"/>
      <c r="D725" s="64"/>
      <c r="E725" s="65"/>
      <c r="F725" s="65"/>
      <c r="G725" s="65"/>
      <c r="H725" s="64"/>
      <c r="I725" s="64"/>
    </row>
    <row r="726" spans="3:9">
      <c r="C726" s="64"/>
      <c r="D726" s="64"/>
      <c r="E726" s="65"/>
      <c r="F726" s="65"/>
      <c r="G726" s="65"/>
      <c r="H726" s="64"/>
      <c r="I726" s="64"/>
    </row>
    <row r="727" spans="3:9">
      <c r="C727" s="64"/>
      <c r="D727" s="64"/>
      <c r="E727" s="65"/>
      <c r="F727" s="65"/>
      <c r="G727" s="65"/>
      <c r="H727" s="64"/>
      <c r="I727" s="64"/>
    </row>
    <row r="728" spans="3:9">
      <c r="C728" s="64"/>
      <c r="D728" s="64"/>
      <c r="E728" s="65"/>
      <c r="F728" s="65"/>
      <c r="G728" s="65"/>
      <c r="H728" s="64"/>
      <c r="I728" s="64"/>
    </row>
    <row r="729" spans="3:9">
      <c r="C729" s="64"/>
      <c r="D729" s="64"/>
      <c r="E729" s="65"/>
      <c r="F729" s="65"/>
      <c r="G729" s="65"/>
      <c r="H729" s="64"/>
      <c r="I729" s="64"/>
    </row>
    <row r="730" spans="3:9">
      <c r="C730" s="64"/>
      <c r="D730" s="64"/>
      <c r="E730" s="65"/>
      <c r="F730" s="65"/>
      <c r="G730" s="65"/>
      <c r="H730" s="64"/>
      <c r="I730" s="64"/>
    </row>
    <row r="731" spans="3:9">
      <c r="C731" s="64"/>
      <c r="D731" s="64"/>
      <c r="E731" s="65"/>
      <c r="F731" s="65"/>
      <c r="G731" s="65"/>
      <c r="H731" s="64"/>
      <c r="I731" s="64"/>
    </row>
    <row r="732" spans="3:9">
      <c r="C732" s="64"/>
      <c r="D732" s="64"/>
      <c r="E732" s="65"/>
      <c r="F732" s="65"/>
      <c r="G732" s="65"/>
      <c r="H732" s="64"/>
      <c r="I732" s="64"/>
    </row>
    <row r="733" spans="3:9">
      <c r="C733" s="64"/>
      <c r="D733" s="64"/>
      <c r="E733" s="65"/>
      <c r="F733" s="65"/>
      <c r="G733" s="65"/>
      <c r="H733" s="64"/>
      <c r="I733" s="64"/>
    </row>
    <row r="734" spans="3:9">
      <c r="C734" s="64"/>
      <c r="D734" s="64"/>
      <c r="E734" s="65"/>
      <c r="F734" s="65"/>
      <c r="G734" s="65"/>
      <c r="H734" s="64"/>
      <c r="I734" s="64"/>
    </row>
    <row r="735" spans="3:9">
      <c r="C735" s="64"/>
      <c r="D735" s="64"/>
      <c r="E735" s="65"/>
      <c r="F735" s="65"/>
      <c r="G735" s="65"/>
      <c r="H735" s="64"/>
      <c r="I735" s="64"/>
    </row>
    <row r="736" spans="3:9">
      <c r="C736" s="64"/>
      <c r="D736" s="64"/>
      <c r="E736" s="65"/>
      <c r="F736" s="65"/>
      <c r="G736" s="65"/>
      <c r="H736" s="64"/>
      <c r="I736" s="64"/>
    </row>
    <row r="737" spans="3:9">
      <c r="C737" s="64"/>
      <c r="D737" s="64"/>
      <c r="E737" s="65"/>
      <c r="F737" s="65"/>
      <c r="G737" s="65"/>
      <c r="H737" s="64"/>
      <c r="I737" s="64"/>
    </row>
    <row r="738" spans="3:9">
      <c r="C738" s="64"/>
      <c r="D738" s="64"/>
      <c r="E738" s="65"/>
      <c r="F738" s="65"/>
      <c r="G738" s="65"/>
      <c r="H738" s="64"/>
      <c r="I738" s="64"/>
    </row>
    <row r="739" spans="3:9">
      <c r="C739" s="64"/>
      <c r="D739" s="64"/>
      <c r="E739" s="65"/>
      <c r="F739" s="65"/>
      <c r="G739" s="65"/>
      <c r="H739" s="64"/>
      <c r="I739" s="64"/>
    </row>
    <row r="740" spans="3:9">
      <c r="C740" s="64"/>
      <c r="D740" s="64"/>
      <c r="E740" s="65"/>
      <c r="F740" s="65"/>
      <c r="G740" s="65"/>
      <c r="H740" s="64"/>
      <c r="I740" s="64"/>
    </row>
    <row r="741" spans="3:9">
      <c r="C741" s="64"/>
      <c r="D741" s="64"/>
      <c r="E741" s="65"/>
      <c r="F741" s="65"/>
      <c r="G741" s="65"/>
      <c r="H741" s="64"/>
      <c r="I741" s="64"/>
    </row>
    <row r="742" spans="3:9">
      <c r="C742" s="64"/>
      <c r="D742" s="64"/>
      <c r="E742" s="65"/>
      <c r="F742" s="65"/>
      <c r="G742" s="65"/>
      <c r="H742" s="64"/>
      <c r="I742" s="64"/>
    </row>
    <row r="743" spans="3:9">
      <c r="C743" s="64"/>
      <c r="D743" s="64"/>
      <c r="E743" s="65"/>
      <c r="F743" s="65"/>
      <c r="G743" s="65"/>
      <c r="H743" s="64"/>
      <c r="I743" s="64"/>
    </row>
    <row r="744" spans="3:9">
      <c r="C744" s="64"/>
      <c r="D744" s="64"/>
      <c r="E744" s="65"/>
      <c r="F744" s="65"/>
      <c r="G744" s="65"/>
      <c r="H744" s="64"/>
      <c r="I744" s="64"/>
    </row>
    <row r="745" spans="3:9">
      <c r="C745" s="64"/>
      <c r="D745" s="64"/>
      <c r="E745" s="65"/>
      <c r="F745" s="65"/>
      <c r="G745" s="65"/>
      <c r="H745" s="64"/>
      <c r="I745" s="64"/>
    </row>
    <row r="746" spans="3:9">
      <c r="C746" s="64"/>
      <c r="D746" s="64"/>
      <c r="E746" s="65"/>
      <c r="F746" s="65"/>
      <c r="G746" s="65"/>
      <c r="H746" s="64"/>
      <c r="I746" s="64"/>
    </row>
    <row r="747" spans="3:9">
      <c r="C747" s="64"/>
      <c r="D747" s="64"/>
      <c r="E747" s="65"/>
      <c r="F747" s="65"/>
      <c r="G747" s="65"/>
      <c r="H747" s="64"/>
      <c r="I747" s="64"/>
    </row>
    <row r="748" spans="3:9">
      <c r="C748" s="64"/>
      <c r="D748" s="64"/>
      <c r="E748" s="65"/>
      <c r="F748" s="65"/>
      <c r="G748" s="65"/>
      <c r="H748" s="64"/>
      <c r="I748" s="64"/>
    </row>
    <row r="749" spans="3:9">
      <c r="C749" s="64"/>
      <c r="D749" s="64"/>
      <c r="E749" s="65"/>
      <c r="F749" s="65"/>
      <c r="G749" s="65"/>
      <c r="H749" s="64"/>
      <c r="I749" s="64"/>
    </row>
    <row r="750" spans="3:9">
      <c r="C750" s="64"/>
      <c r="D750" s="64"/>
      <c r="E750" s="65"/>
      <c r="F750" s="65"/>
      <c r="G750" s="65"/>
      <c r="H750" s="64"/>
      <c r="I750" s="64"/>
    </row>
    <row r="751" spans="3:9">
      <c r="C751" s="64"/>
      <c r="D751" s="64"/>
      <c r="E751" s="65"/>
      <c r="F751" s="65"/>
      <c r="G751" s="65"/>
      <c r="H751" s="64"/>
      <c r="I751" s="64"/>
    </row>
    <row r="752" spans="3:9">
      <c r="C752" s="64"/>
      <c r="D752" s="64"/>
      <c r="E752" s="65"/>
      <c r="F752" s="65"/>
      <c r="G752" s="65"/>
      <c r="H752" s="64"/>
      <c r="I752" s="64"/>
    </row>
    <row r="753" spans="3:9">
      <c r="C753" s="64"/>
      <c r="D753" s="64"/>
      <c r="E753" s="65"/>
      <c r="F753" s="65"/>
      <c r="G753" s="65"/>
      <c r="H753" s="64"/>
      <c r="I753" s="64"/>
    </row>
    <row r="754" spans="3:9">
      <c r="C754" s="64"/>
      <c r="D754" s="64"/>
      <c r="E754" s="65"/>
      <c r="F754" s="65"/>
      <c r="G754" s="65"/>
      <c r="H754" s="64"/>
      <c r="I754" s="64"/>
    </row>
    <row r="755" spans="3:9">
      <c r="C755" s="64"/>
      <c r="D755" s="64"/>
      <c r="E755" s="65"/>
      <c r="F755" s="65"/>
      <c r="G755" s="65"/>
      <c r="H755" s="64"/>
      <c r="I755" s="64"/>
    </row>
    <row r="756" spans="3:9">
      <c r="C756" s="64"/>
      <c r="D756" s="64"/>
      <c r="E756" s="65"/>
      <c r="F756" s="65"/>
      <c r="G756" s="65"/>
      <c r="H756" s="64"/>
      <c r="I756" s="64"/>
    </row>
    <row r="757" spans="3:9">
      <c r="C757" s="64"/>
      <c r="D757" s="64"/>
      <c r="E757" s="65"/>
      <c r="F757" s="65"/>
      <c r="G757" s="65"/>
      <c r="H757" s="64"/>
      <c r="I757" s="64"/>
    </row>
    <row r="758" spans="3:9">
      <c r="C758" s="64"/>
      <c r="D758" s="64"/>
      <c r="E758" s="65"/>
      <c r="F758" s="65"/>
      <c r="G758" s="65"/>
      <c r="H758" s="64"/>
      <c r="I758" s="64"/>
    </row>
    <row r="759" spans="3:9">
      <c r="C759" s="64"/>
      <c r="D759" s="64"/>
      <c r="E759" s="65"/>
      <c r="F759" s="65"/>
      <c r="G759" s="65"/>
      <c r="H759" s="64"/>
      <c r="I759" s="64"/>
    </row>
    <row r="760" spans="3:9">
      <c r="C760" s="64"/>
      <c r="D760" s="64"/>
      <c r="E760" s="65"/>
      <c r="F760" s="65"/>
      <c r="G760" s="65"/>
      <c r="H760" s="64"/>
      <c r="I760" s="64"/>
    </row>
    <row r="761" spans="3:9">
      <c r="C761" s="64"/>
      <c r="D761" s="64"/>
      <c r="E761" s="65"/>
      <c r="F761" s="65"/>
      <c r="G761" s="65"/>
      <c r="H761" s="64"/>
      <c r="I761" s="64"/>
    </row>
    <row r="762" spans="3:9">
      <c r="C762" s="64"/>
      <c r="D762" s="64"/>
      <c r="E762" s="65"/>
      <c r="F762" s="65"/>
      <c r="G762" s="65"/>
      <c r="H762" s="64"/>
      <c r="I762" s="64"/>
    </row>
    <row r="763" spans="3:9">
      <c r="C763" s="64"/>
      <c r="D763" s="64"/>
      <c r="E763" s="65"/>
      <c r="F763" s="65"/>
      <c r="G763" s="65"/>
      <c r="H763" s="64"/>
      <c r="I763" s="64"/>
    </row>
    <row r="764" spans="3:9">
      <c r="C764" s="64"/>
      <c r="D764" s="64"/>
      <c r="E764" s="65"/>
      <c r="F764" s="65"/>
      <c r="G764" s="65"/>
      <c r="H764" s="64"/>
      <c r="I764" s="64"/>
    </row>
    <row r="765" spans="3:9">
      <c r="C765" s="64"/>
      <c r="D765" s="64"/>
      <c r="E765" s="65"/>
      <c r="F765" s="65"/>
      <c r="G765" s="65"/>
      <c r="H765" s="64"/>
      <c r="I765" s="64"/>
    </row>
    <row r="766" spans="3:9">
      <c r="C766" s="64"/>
      <c r="D766" s="64"/>
      <c r="E766" s="65"/>
      <c r="F766" s="65"/>
      <c r="G766" s="65"/>
      <c r="H766" s="64"/>
      <c r="I766" s="64"/>
    </row>
    <row r="767" spans="3:9">
      <c r="C767" s="64"/>
      <c r="D767" s="64"/>
      <c r="E767" s="65"/>
      <c r="F767" s="65"/>
      <c r="G767" s="65"/>
      <c r="H767" s="64"/>
      <c r="I767" s="64"/>
    </row>
    <row r="768" spans="3:9">
      <c r="C768" s="64"/>
      <c r="D768" s="64"/>
      <c r="E768" s="65"/>
      <c r="F768" s="65"/>
      <c r="G768" s="65"/>
      <c r="H768" s="64"/>
      <c r="I768" s="64"/>
    </row>
    <row r="769" spans="3:9">
      <c r="C769" s="64"/>
      <c r="D769" s="64"/>
      <c r="E769" s="65"/>
      <c r="F769" s="65"/>
      <c r="G769" s="65"/>
      <c r="H769" s="64"/>
      <c r="I769" s="64"/>
    </row>
    <row r="770" spans="3:9">
      <c r="C770" s="64"/>
      <c r="D770" s="64"/>
      <c r="E770" s="65"/>
      <c r="F770" s="65"/>
      <c r="G770" s="65"/>
      <c r="H770" s="64"/>
      <c r="I770" s="64"/>
    </row>
    <row r="771" spans="3:9">
      <c r="C771" s="64"/>
      <c r="D771" s="64"/>
      <c r="E771" s="65"/>
      <c r="F771" s="65"/>
      <c r="G771" s="65"/>
      <c r="H771" s="64"/>
      <c r="I771" s="64"/>
    </row>
  </sheetData>
  <mergeCells count="25">
    <mergeCell ref="R3:R4"/>
    <mergeCell ref="M148:P148"/>
    <mergeCell ref="M149:P149"/>
    <mergeCell ref="L3:L4"/>
    <mergeCell ref="M3:M4"/>
    <mergeCell ref="N3:N4"/>
    <mergeCell ref="O3:O4"/>
    <mergeCell ref="P3:P4"/>
    <mergeCell ref="Q3:Q4"/>
    <mergeCell ref="K3:K4"/>
    <mergeCell ref="P1:R1"/>
    <mergeCell ref="A2:E2"/>
    <mergeCell ref="H2:J2"/>
    <mergeCell ref="L2:M2"/>
    <mergeCell ref="N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FIN4</cp:lastModifiedBy>
  <cp:lastPrinted>2022-04-26T04:11:22Z</cp:lastPrinted>
  <dcterms:created xsi:type="dcterms:W3CDTF">2015-06-05T18:17:20Z</dcterms:created>
  <dcterms:modified xsi:type="dcterms:W3CDTF">2022-04-26T04:12:32Z</dcterms:modified>
</cp:coreProperties>
</file>