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ЭтаКнига"/>
  <bookViews>
    <workbookView windowWidth="28800" windowHeight="12450"/>
  </bookViews>
  <sheets>
    <sheet name="5" sheetId="7" r:id="rId1"/>
  </sheets>
  <definedNames>
    <definedName name="_xlnm.Print_Area" localSheetId="0">'5'!$A$1:$E$87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<sst xmlns="http://schemas.openxmlformats.org/spreadsheetml/2006/main" count="162" uniqueCount="143">
  <si>
    <t>Приложение №5</t>
  </si>
  <si>
    <t>к Решению Хурала представителей</t>
  </si>
  <si>
    <t xml:space="preserve"> от          декабря 2025г №       "О бюджете</t>
  </si>
  <si>
    <t xml:space="preserve">городского округа город Ак-Довурак  " на 2026 год </t>
  </si>
  <si>
    <t xml:space="preserve"> и на плановый период 2027-2028 годов</t>
  </si>
  <si>
    <t>Поступления доходов в бюджет городского округа город Ак-Довурак</t>
  </si>
  <si>
    <t>Республики Тыва на плановый период 2027-2028 годов</t>
  </si>
  <si>
    <t>Код бюджетной классификации РФ</t>
  </si>
  <si>
    <t>Наименование доходов</t>
  </si>
  <si>
    <t>(тыс.руб.)</t>
  </si>
  <si>
    <t>Плановый период</t>
  </si>
  <si>
    <t>2019 год</t>
  </si>
  <si>
    <t>2027 год</t>
  </si>
  <si>
    <t>2028 год</t>
  </si>
  <si>
    <t>НАЛОГОВЫЕ ДОХОДЫ</t>
  </si>
  <si>
    <t>000 1 01 00000 00 0000 000</t>
  </si>
  <si>
    <t>НАЛОГИ НА ПРИБЫЛЬ,ДОХОДЫ</t>
  </si>
  <si>
    <t>000 1 01 02000 01 0000 110</t>
  </si>
  <si>
    <t>Налог на доходы с физических лиц</t>
  </si>
  <si>
    <t>000 1 03 00000 00 0000 000</t>
  </si>
  <si>
    <t>НАЛОГИ НА ТОВАРЫ (РАБОТЫ,  УСЛУГИ), РЕАЛИЗУЕМЫЕ НА ТЕРРИТОРИИ РОССИЙСКОЙ ФЕДЕРАЦИИ</t>
  </si>
  <si>
    <t>000 1 03 02000 01 0000 110</t>
  </si>
  <si>
    <t xml:space="preserve">Акцизы по подакцизным товарам (продукции), производимым на территории Российской Федерации </t>
  </si>
  <si>
    <t>000 1 05 00000 00 0000 000</t>
  </si>
  <si>
    <t>НАЛОГИ НА СОВОКУПНЫЙ ДОХОД</t>
  </si>
  <si>
    <t>000 1 05 01000 01 0000 110</t>
  </si>
  <si>
    <t>Упрощенная система налогообложения</t>
  </si>
  <si>
    <t>000 1 05 03000 01 1000 110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</si>
  <si>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</si>
  <si>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</si>
  <si>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</si>
  <si>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</si>
  <si>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</si>
  <si>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</si>
  <si>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</si>
  <si>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</si>
  <si>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налог:</t>
  </si>
  <si>
    <t>000 1 06 06030 00 0000 110</t>
  </si>
  <si>
    <t>Земельный налог с организаций</t>
  </si>
  <si>
    <t>000 1 06 06040 00 0000 110</t>
  </si>
  <si>
    <t>Земельный налог с физических лиц</t>
  </si>
  <si>
    <t>000 1 08 00000 00 0000 000</t>
  </si>
  <si>
    <t>ГОСУДАРСТВЕННАЯ ПОШЛИНА</t>
  </si>
  <si>
    <t>000 1 09 00000 00 0000 000</t>
  </si>
  <si>
    <t>ЗАДОЛЖЕННОСТЬ И ПЕРЕРАСЧЕТЫ ПО ОТМЕНЕННЫМ НАЛОГАМ И СБОРАМ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</si>
  <si>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</si>
  <si>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</si>
  <si>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</si>
  <si>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</si>
  <si>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 полученные в виде арендной либо иной платы за передачу в возмездное пользование гос.и муниципального имущества</t>
  </si>
  <si>
    <t>000 1 11 05024 04 0000 120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</si>
  <si>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</si>
  <si>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</si>
  <si>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</si>
  <si>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0001 12 00000 00 0000 000</t>
  </si>
  <si>
    <t>ПЛАТЕЖИ ПРИ ПОЛЬЗОВАНИИ ПРИРОДНЫМИ РЕСУРСАМИ</t>
  </si>
  <si>
    <t>000 1 12 01000  01 0000 120</t>
  </si>
  <si>
    <t>Плата за негативное воздействие на окружающую среду</t>
  </si>
  <si>
    <t>0001 13 00000 00 0000 000</t>
  </si>
  <si>
    <t>ДОХОДЫ ОТ ОКАЗАНИЯ ПЛАТНЫХ УСЛУГ (РАБОТ) И КОМПЕНСАЦИИ ЗАТРАТ ГОСУДАРСТВА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</si>
  <si>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</si>
  <si>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</si>
  <si>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0001 14 00000 00 0000 000</t>
  </si>
  <si>
    <t>ДОХОДЫ ОТ ПРОДАЖИ МАТЕРИАЛЬНЫХ И НЕМАТЕРИАЛЬНЫХ АКТИВОВ</t>
  </si>
  <si>
    <t>000 1 14 06024 04 0000 430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</si>
  <si>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</si>
  <si>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000 1 16 00000 00 0000 000</t>
  </si>
  <si>
    <t>ШТРАФЫ, САНКЦИИ, ВОЗМЕЩЕНИЕ УЩЕРБА</t>
  </si>
  <si>
    <t>000 1 17 05000 00 0000 180</t>
  </si>
  <si>
    <t>Прочие неналоговые доходы</t>
  </si>
  <si>
    <t>000 1 00 00000 00 0000 000</t>
  </si>
  <si>
    <t>СОБСТВЕННЫЕ ДОХОДЫ:</t>
  </si>
  <si>
    <t>000 2 02 10000 00 0000 150</t>
  </si>
  <si>
    <t>Дотации бюджетам субъектов Российской Федерации и муниципальных образований</t>
  </si>
  <si>
    <t>000 2 02 15001 04 0000 150</t>
  </si>
  <si>
    <t>Дотации бюджетам городских округов на выравнивание бюджетной обеспеченности из бюджета субъекта РФ</t>
  </si>
  <si>
    <t>000 2 02 15002 04 0000 150</t>
  </si>
  <si>
    <t>Дотации бюджетам городских округов на поддержку мер по обеспечению сбалансированности бюджетов</t>
  </si>
  <si>
    <t>000 2 02 20000 00 0000 150</t>
  </si>
  <si>
    <t>Субсидии от других бюджетов бюджетной системы</t>
  </si>
  <si>
    <t>000 2 02 25179 04 0000 150</t>
  </si>
  <si>
    <t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</si>
  <si>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000 2 02 25304 04 0000 150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</si>
  <si>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</si>
  <si>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000 2 02 25497 04 0000 150</t>
  </si>
  <si>
    <t>Субсидии на реализацию мероприятий по обеспечению жильем молодых семей на 2025-2026гг.</t>
  </si>
  <si>
    <t>000 2 02 25555 04 0000 150</t>
  </si>
  <si>
    <t>Субсидии на реализацию программ формирования современной городской среды</t>
  </si>
  <si>
    <t>000 2 02 29999 04 0000 150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</si>
  <si>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</si>
  <si>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 xml:space="preserve">Субсидии бюджетам на создание мест (площадок) накопления твердых коммунальных отходов на территории Республики Тыва </t>
  </si>
  <si>
    <t xml:space="preserve">Субсидий местным бюджетам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 </t>
  </si>
  <si>
    <t>Субсидии местным бюджетам на софинансирование расходов по содержанию имущества образовательных учреждений</t>
  </si>
  <si>
    <t>Субсидий органам местного самоуправления Республики Тыва на обеспечение доступа к сети "Интернет" социально значимых объектов, подключенных в рамках национальной программы "Цифровая экономика Российской Федерации", на 2026 - 2027 годы</t>
  </si>
  <si>
    <t>000 2 02 30000 00 0000 150</t>
  </si>
  <si>
    <t>Субвенции бюджетам бюджетной системы Российской Федерации</t>
  </si>
  <si>
    <t>000 2 02 30013 04 0000 150</t>
  </si>
  <si>
    <t xml:space="preserve">Субвенции на осуществление переданных органам местного самоуправления РТ в соответствии с п.3, ст.1 Закона РТ от 28 декабря 2005 г.№1560 ВХ-1 полномочий РТ в области  социальной поддержки реабилитированных лиц и лиц, признанных пострадавшими от политических репрессий» </t>
  </si>
  <si>
    <t>000 2 02 30022 04 0000 150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</si>
  <si>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</si>
  <si>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000 2 02 30024 04 0000 150</t>
  </si>
  <si>
    <t>Субвенции на реализацию Закона Республики Тыва "О предоставлении субвенций местным бюджетам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общеобразоавтельных организациях" на 2026-2028 годы</t>
  </si>
  <si>
    <t>Субвенции на реализацию Закона Республики Тыва "О предоставлении субвенций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организациях" на 2026-2028 годы</t>
  </si>
  <si>
    <t>Субвенция на осуществление переданных органам местного самоуправления Республики Тыва в соответствии с пунктом 5 ст.1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по предоставлению гражданам субсидий на оплату жилых помещений и коммунальных услуг"</t>
  </si>
  <si>
    <t>Субвенции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</si>
  <si>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 xml:space="preserve">Субвенции на осуществление переданных органам местного самоуправления РТ в соответствии с п.1 ст.1 Закона РТ от 28 декабря 2005 г.№1560 ВХ-1 полномочий РТ в области социальной поддержки ветеранов труда и труженников тыла </t>
  </si>
  <si>
    <t xml:space="preserve">Субвенции на осуществление переданных органам местного самоуправления РТ в соответствии с п.4, ст.1 Закона РТ от 28 декабря 2005 г.№1560 ВХ-1 полномочий РТ в области осуществления назначению и выплаты ежемесячного пособия на ребенка </t>
  </si>
  <si>
    <t xml:space="preserve">Субвенции на обеспечение равной доступности услуг общественного транспорта  для отдельных категорий граждан </t>
  </si>
  <si>
    <t xml:space="preserve">Субвенции на осуществление государственных полномочий по образованию и организации деятельности комиссий по делам несовершеннолетних </t>
  </si>
  <si>
    <t>Субвенции на осуществление государственных полномочий по созданию, организации и обеспечению деятельности административных комиссий</t>
  </si>
  <si>
    <t xml:space="preserve">Субвенции на реализацию Закона Республики Тыва «О погребении и похоронном деле в Республике Тыва» </t>
  </si>
  <si>
    <t>Субвенции на мероприятия по проведению оздоровительной кампании детей на 2026-2028 годы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</si>
  <si>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</si>
  <si>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местным бюджетам на осуществление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</t>
  </si>
  <si>
    <t>Субвенции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</t>
  </si>
  <si>
    <t>Субвенции местным бюджетам на предоставление обучающимся общеобразовательных организациях компенсации части проезда автомобильным транспортом (за исключением такси) из многодетных семей</t>
  </si>
  <si>
    <t>Субвенции на осуществление государственных полномочий по установлению запрета на розничную продажу алкогольной продукции в Республике Тыва</t>
  </si>
  <si>
    <t>Субвенции на содержание специалистов, осуществляющих переданные полномочия Республики Тыва по опеке и попечительству</t>
  </si>
  <si>
    <t>000 2 02 30027 04 0000 150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</si>
  <si>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</si>
  <si>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000 2 02 35118 04 0000 150</t>
  </si>
  <si>
    <t>Субвенции на осуществление первичного воинского учета органами местного самоуправления поселений, муниципальных и городских округов на 2027-2028</t>
  </si>
  <si>
    <t>000 2 02 35120 04 0000 150</t>
  </si>
  <si>
    <t>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на 2026-2027 год</t>
  </si>
  <si>
    <t>000 2 02 35250 04 0000 150</t>
  </si>
  <si>
    <t xml:space="preserve">Субвенции на оплату жилищно-коммунальных услуг отдельным категориям граждан </t>
  </si>
  <si>
    <t>000 2 02 35302 04 0000 150</t>
  </si>
  <si>
    <t>Субвенции на осуществление ежемесячных выплат на детей в возрасте от трех до семи лет включительно на 2022 год</t>
  </si>
  <si>
    <t>000 202 35462 04 0000 150</t>
  </si>
  <si>
    <t xml:space="preserve">Субвенции на компенсацию отдельным категориям граждан оплаты взноса на капитальный ремонт общего имущества в многоквартирном доме </t>
  </si>
  <si>
    <t>000 202 35573 04 0000 150</t>
  </si>
  <si>
    <t xml:space="preserve">Субвенции на осуществление ежемесячной выплаты в связи с рождением (с усыновлением) первого ребенка  </t>
  </si>
  <si>
    <t>Иные межбюджетные трансферты</t>
  </si>
  <si>
    <t>000 2 02 45303 04 0000150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</si>
  <si>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</si>
  <si>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000 2 02 45050 04 0000 150</t>
  </si>
  <si>
    <t xml:space="preserve">Иные  межбюджетные  трансферты  на  обеспечение  выплат  ежемесячного денежного вознаграждения советникам директоров по воспитанию и взаимодействию с  детскими общественными объединениями государственных  общеобразовательных организаций, профессиональных образовательных  организаций субъектов Российской  Федерации, города Байконура и федеральной  территории  "Сириус", муниципальных общеобразовательных  организаций  и профессиональных образовательных организаций </t>
  </si>
  <si>
    <t>000 2 02 49999 04 0000 150</t>
  </si>
  <si>
    <t>Иные межбюджетные трансферты местным бюджетам на компенсацию части родительской платы  участников специальной военной операции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</si>
  <si>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Межбюджетные трансферты на организацию бесплатного питания отдельным категориям учащихся государственных и муниципальных образовательных учреждений Республики Тыва</t>
  </si>
  <si>
    <t>000 2 00 00000 00 0000 000</t>
  </si>
  <si>
    <t>БЕЗВОЗМЕЗДНЫЕ  ПОСТУПЛЕНИЯ :</t>
  </si>
  <si>
    <t>ВСЕГО ДОХОДЫ: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</si>
</sst>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(* #\ ##0.00_);_(* \(#\ ##0.00\);_(* &quot;-&quot;??_);_(@_)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0"/>
    <numFmt numFmtId="181" formatCode="0.0"/>
    <numFmt numFmtId="182" formatCode="#\ ##0.00000"/>
    <numFmt numFmtId="183" formatCode="#\ ##0.0"/>
    <numFmt numFmtId="184" formatCode="#\ ##0"/>
    <numFmt numFmtId="185" formatCode="0.00000"/>
    <numFmt numFmtId="186" formatCode="0.000"/>
  </numFmts>
  <fonts count="34">
    <font>
      <sz val="10"/>
      <name val="Arial"/>
      <charset val="13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9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b/>
      <sz val="8"/>
      <name val="Times New Roman"/>
      <charset val="204"/>
    </font>
    <font>
      <sz val="10"/>
      <name val="Times New Roman Cyr"/>
      <charset val="204"/>
    </font>
    <font>
      <sz val="10"/>
      <color theme="1"/>
      <name val="Times New Roman"/>
      <charset val="204"/>
    </font>
    <font>
      <b/>
      <i/>
      <sz val="10"/>
      <name val="Times New Roman"/>
      <charset val="204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134"/>
    </font>
    <font>
      <sz val="1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11" fillId="0" borderId="0" applyFont="0" applyFill="0" applyBorder="0" applyAlignment="0" applyProtection="0"/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2" fillId="0" borderId="0"/>
    <xf numFmtId="0" fontId="33" fillId="0" borderId="0"/>
    <xf numFmtId="0" fontId="33" fillId="0" borderId="0"/>
  </cellStyleXfs>
  <cellXfs count="102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81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81" fontId="2" fillId="0" borderId="5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/>
    </xf>
    <xf numFmtId="0" fontId="4" fillId="0" borderId="5" xfId="53" applyFont="1" applyBorder="1" applyAlignment="1">
      <alignment horizontal="center" vertical="center" wrapText="1"/>
    </xf>
    <xf numFmtId="0" fontId="5" fillId="0" borderId="5" xfId="53" applyFont="1" applyBorder="1" applyAlignment="1">
      <alignment vertical="top" wrapText="1"/>
    </xf>
    <xf numFmtId="0" fontId="3" fillId="0" borderId="5" xfId="53" applyFont="1" applyBorder="1" applyAlignment="1">
      <alignment horizontal="center" vertical="center" wrapText="1"/>
    </xf>
    <xf numFmtId="0" fontId="6" fillId="0" borderId="5" xfId="53" applyFont="1" applyBorder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181" fontId="1" fillId="0" borderId="5" xfId="0" applyNumberFormat="1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81" fontId="1" fillId="0" borderId="5" xfId="0" applyNumberFormat="1" applyFont="1" applyBorder="1" applyAlignment="1">
      <alignment horizontal="center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80" fontId="2" fillId="2" borderId="5" xfId="0" applyNumberFormat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180" fontId="2" fillId="0" borderId="5" xfId="1" applyNumberFormat="1" applyFont="1" applyFill="1" applyBorder="1" applyAlignment="1">
      <alignment horizontal="center" vertical="center" wrapText="1"/>
    </xf>
    <xf numFmtId="0" fontId="3" fillId="0" borderId="0" xfId="53" applyFont="1" applyAlignment="1">
      <alignment horizontal="center" vertical="center" wrapText="1"/>
    </xf>
    <xf numFmtId="182" fontId="1" fillId="0" borderId="5" xfId="0" applyNumberFormat="1" applyFont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82" fontId="2" fillId="0" borderId="5" xfId="0" applyNumberFormat="1" applyFont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justify" vertical="center" wrapText="1"/>
    </xf>
    <xf numFmtId="183" fontId="1" fillId="0" borderId="5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182" fontId="1" fillId="0" borderId="5" xfId="50" applyNumberFormat="1" applyFont="1" applyBorder="1" applyAlignment="1">
      <alignment horizontal="center" vertical="center"/>
    </xf>
    <xf numFmtId="180" fontId="1" fillId="0" borderId="5" xfId="5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82" fontId="8" fillId="0" borderId="5" xfId="51" applyNumberFormat="1" applyFont="1" applyBorder="1" applyAlignment="1">
      <alignment horizontal="center" vertical="center" wrapText="1"/>
    </xf>
    <xf numFmtId="180" fontId="8" fillId="0" borderId="5" xfId="51" applyNumberFormat="1" applyFont="1" applyBorder="1" applyAlignment="1">
      <alignment horizontal="center" vertical="center" wrapText="1"/>
    </xf>
    <xf numFmtId="182" fontId="9" fillId="0" borderId="5" xfId="0" applyNumberFormat="1" applyFont="1" applyBorder="1" applyAlignment="1">
      <alignment horizontal="center" vertical="center"/>
    </xf>
    <xf numFmtId="180" fontId="9" fillId="0" borderId="5" xfId="0" applyNumberFormat="1" applyFont="1" applyBorder="1" applyAlignment="1">
      <alignment horizontal="center" vertical="center"/>
    </xf>
    <xf numFmtId="182" fontId="1" fillId="3" borderId="5" xfId="0" applyNumberFormat="1" applyFont="1" applyFill="1" applyBorder="1" applyAlignment="1">
      <alignment horizontal="center" vertical="center"/>
    </xf>
    <xf numFmtId="180" fontId="1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182" fontId="1" fillId="4" borderId="5" xfId="49" applyNumberFormat="1" applyFont="1" applyFill="1" applyBorder="1" applyAlignment="1">
      <alignment horizontal="center" vertical="center" wrapText="1"/>
    </xf>
    <xf numFmtId="180" fontId="1" fillId="4" borderId="5" xfId="49" applyNumberFormat="1" applyFont="1" applyFill="1" applyBorder="1" applyAlignment="1">
      <alignment horizontal="center" vertical="center" wrapText="1"/>
    </xf>
    <xf numFmtId="181" fontId="1" fillId="0" borderId="0" xfId="0" applyNumberFormat="1" applyFont="1"/>
    <xf numFmtId="180" fontId="1" fillId="4" borderId="5" xfId="0" applyNumberFormat="1" applyFont="1" applyFill="1" applyBorder="1" applyAlignment="1">
      <alignment horizontal="center" vertical="center"/>
    </xf>
    <xf numFmtId="182" fontId="1" fillId="4" borderId="5" xfId="0" applyNumberFormat="1" applyFont="1" applyFill="1" applyBorder="1" applyAlignment="1">
      <alignment horizontal="center" vertical="center"/>
    </xf>
    <xf numFmtId="182" fontId="1" fillId="4" borderId="5" xfId="49" applyNumberFormat="1" applyFont="1" applyFill="1" applyBorder="1" applyAlignment="1">
      <alignment horizontal="center" vertical="center"/>
    </xf>
    <xf numFmtId="180" fontId="1" fillId="4" borderId="5" xfId="49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8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81" fontId="1" fillId="0" borderId="4" xfId="0" applyNumberFormat="1" applyFont="1" applyBorder="1" applyAlignment="1">
      <alignment horizontal="center" vertical="center"/>
    </xf>
    <xf numFmtId="181" fontId="1" fillId="4" borderId="5" xfId="0" applyNumberFormat="1" applyFont="1" applyFill="1" applyBorder="1" applyAlignment="1">
      <alignment horizontal="center" vertical="center"/>
    </xf>
    <xf numFmtId="182" fontId="1" fillId="0" borderId="5" xfId="52" applyNumberFormat="1" applyFont="1" applyBorder="1" applyAlignment="1">
      <alignment horizontal="center" vertical="center"/>
    </xf>
    <xf numFmtId="180" fontId="1" fillId="0" borderId="5" xfId="5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81" fontId="2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82" fontId="2" fillId="3" borderId="5" xfId="0" applyNumberFormat="1" applyFont="1" applyFill="1" applyBorder="1" applyAlignment="1">
      <alignment horizontal="center" vertical="center"/>
    </xf>
    <xf numFmtId="180" fontId="2" fillId="3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181" fontId="10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185" fontId="2" fillId="2" borderId="5" xfId="0" applyNumberFormat="1" applyFont="1" applyFill="1" applyBorder="1" applyAlignment="1">
      <alignment horizontal="center" vertical="center"/>
    </xf>
    <xf numFmtId="186" fontId="2" fillId="0" borderId="5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80" fontId="1" fillId="3" borderId="0" xfId="0" applyNumberFormat="1" applyFont="1" applyFill="1" applyAlignment="1">
      <alignment horizontal="center" vertical="center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0" xfId="49"/>
    <cellStyle name="Обычный 2" xfId="50"/>
    <cellStyle name="Обычный_Bud-2000" xfId="51"/>
    <cellStyle name="Обычный_военкомат-2" xfId="52"/>
    <cellStyle name="Обычный_республиканский  2005 г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3"/>
  </sheetPr>
  <dimension ref="A1:G88"/>
  <sheetViews>
    <sheetView tabSelected="1" view="pageBreakPreview" zoomScale="85" zoomScaleNormal="100" topLeftCell="A11" workbookViewId="0">
      <selection activeCell="D83" sqref="D83"/>
    </sheetView>
  </sheetViews>
  <sheetFormatPr defaultColWidth="8.85714285714286" defaultRowHeight="12.75" outlineLevelCol="6"/>
  <cols>
    <col min="1" max="1" width="25.2857142857143" style="3" customWidth="1"/>
    <col min="2" max="2" width="72.2857142857143" style="4" customWidth="1"/>
    <col min="3" max="3" width="10.2857142857143" style="5" hidden="1" customWidth="1"/>
    <col min="4" max="4" width="13.7142857142857" style="6" customWidth="1"/>
    <col min="5" max="5" width="12.8571428571429" style="7" customWidth="1"/>
    <col min="6" max="16384" width="8.85714285714286" style="8"/>
  </cols>
  <sheetData>
    <row r="1" ht="12" customHeight="1" spans="2:5">
      <c r="B1" s="9" t="s">
        <v>0</v>
      </c>
      <c r="C1" s="9"/>
      <c r="D1" s="9"/>
      <c r="E1" s="9"/>
    </row>
    <row r="2" ht="12" customHeight="1" spans="2:5">
      <c r="B2" s="10" t="s">
        <v>1</v>
      </c>
      <c r="C2" s="10"/>
      <c r="D2" s="10"/>
      <c r="E2" s="10"/>
    </row>
    <row r="3" ht="12" customHeight="1" spans="2:5">
      <c r="B3" s="10" t="s">
        <v>2</v>
      </c>
      <c r="C3" s="10"/>
      <c r="D3" s="10"/>
      <c r="E3" s="10"/>
    </row>
    <row r="4" ht="12" customHeight="1" spans="2:5">
      <c r="B4" s="10" t="s">
        <v>3</v>
      </c>
      <c r="C4" s="10"/>
      <c r="D4" s="10"/>
      <c r="E4" s="10"/>
    </row>
    <row r="5" ht="12" customHeight="1" spans="2:5">
      <c r="B5" s="10" t="s">
        <v>4</v>
      </c>
      <c r="C5" s="10"/>
      <c r="D5" s="10"/>
      <c r="E5" s="10"/>
    </row>
    <row r="6" spans="1:3">
      <c r="A6" s="11"/>
      <c r="B6" s="11"/>
      <c r="C6" s="11"/>
    </row>
    <row r="7" customHeight="1" spans="1:3">
      <c r="A7" s="11" t="s">
        <v>5</v>
      </c>
      <c r="B7" s="11"/>
      <c r="C7" s="11"/>
    </row>
    <row r="8" customHeight="1" spans="1:3">
      <c r="A8" s="11" t="s">
        <v>6</v>
      </c>
      <c r="B8" s="11"/>
      <c r="C8" s="11"/>
    </row>
    <row r="9" ht="19.5" customHeight="1" spans="1:5">
      <c r="A9" s="12" t="s">
        <v>7</v>
      </c>
      <c r="B9" s="13" t="s">
        <v>8</v>
      </c>
      <c r="C9" s="5" t="s">
        <v>9</v>
      </c>
      <c r="D9" s="14" t="s">
        <v>10</v>
      </c>
      <c r="E9" s="15"/>
    </row>
    <row r="10" ht="26.25" customHeight="1" spans="1:5">
      <c r="A10" s="16"/>
      <c r="B10" s="17"/>
      <c r="C10" s="18" t="s">
        <v>11</v>
      </c>
      <c r="D10" s="19" t="s">
        <v>12</v>
      </c>
      <c r="E10" s="20" t="s">
        <v>13</v>
      </c>
    </row>
    <row r="11" ht="17.25" customHeight="1" spans="1:5">
      <c r="A11" s="21"/>
      <c r="B11" s="22" t="s">
        <v>14</v>
      </c>
      <c r="C11" s="23" t="e">
        <f>SUM(C12+C16+C20+C25+#REF!+C14)</f>
        <v>#REF!</v>
      </c>
      <c r="D11" s="24">
        <f>SUM(D12+D16+D20+D25+D14)</f>
        <v>79740</v>
      </c>
      <c r="E11" s="20">
        <f>SUM(E12+E16+E20+E25+E14)</f>
        <v>91290</v>
      </c>
    </row>
    <row r="12" ht="16.5" customHeight="1" spans="1:5">
      <c r="A12" s="21" t="s">
        <v>15</v>
      </c>
      <c r="B12" s="22" t="s">
        <v>16</v>
      </c>
      <c r="C12" s="23">
        <f>SUM(C13)</f>
        <v>18478</v>
      </c>
      <c r="D12" s="24">
        <f>SUM(D13)</f>
        <v>41842</v>
      </c>
      <c r="E12" s="20">
        <f>SUM(E13)</f>
        <v>48537</v>
      </c>
    </row>
    <row r="13" ht="17.25" customHeight="1" spans="1:5">
      <c r="A13" s="21" t="s">
        <v>17</v>
      </c>
      <c r="B13" s="22" t="s">
        <v>18</v>
      </c>
      <c r="C13" s="25">
        <v>18478</v>
      </c>
      <c r="D13" s="26">
        <v>41842</v>
      </c>
      <c r="E13" s="27">
        <v>48537</v>
      </c>
    </row>
    <row r="14" ht="32.25" customHeight="1" spans="1:5">
      <c r="A14" s="28" t="s">
        <v>19</v>
      </c>
      <c r="B14" s="29" t="s">
        <v>20</v>
      </c>
      <c r="C14" s="25">
        <f>C15</f>
        <v>1299</v>
      </c>
      <c r="D14" s="26">
        <f>D15</f>
        <v>3174</v>
      </c>
      <c r="E14" s="27">
        <f>E15</f>
        <v>3303</v>
      </c>
    </row>
    <row r="15" ht="31.5" customHeight="1" spans="1:5">
      <c r="A15" s="30" t="s">
        <v>21</v>
      </c>
      <c r="B15" s="31" t="s">
        <v>22</v>
      </c>
      <c r="C15" s="32">
        <v>1299</v>
      </c>
      <c r="D15" s="33">
        <v>3174</v>
      </c>
      <c r="E15" s="34">
        <v>3303</v>
      </c>
    </row>
    <row r="16" spans="1:5">
      <c r="A16" s="21" t="s">
        <v>23</v>
      </c>
      <c r="B16" s="22" t="s">
        <v>24</v>
      </c>
      <c r="C16" s="23" t="e">
        <f>C17+C18+#REF!</f>
        <v>#REF!</v>
      </c>
      <c r="D16" s="24">
        <f>D17+D18+D19</f>
        <v>11484</v>
      </c>
      <c r="E16" s="20">
        <f>E17+E18+E19</f>
        <v>12816</v>
      </c>
    </row>
    <row r="17" spans="1:5">
      <c r="A17" s="35" t="s">
        <v>25</v>
      </c>
      <c r="B17" s="36" t="s">
        <v>26</v>
      </c>
      <c r="C17" s="37">
        <v>7537</v>
      </c>
      <c r="D17" s="38">
        <v>10004</v>
      </c>
      <c r="E17" s="39">
        <v>11204</v>
      </c>
    </row>
    <row r="18" spans="1:5">
      <c r="A18" s="40" t="s">
        <v>27</v>
      </c>
      <c r="B18" s="36" t="s">
        <v>28</v>
      </c>
      <c r="C18" s="37">
        <v>28</v>
      </c>
      <c r="D18" s="38">
        <v>15</v>
      </c>
      <c r="E18" s="39">
        <v>15</v>
      </c>
    </row>
    <row r="19" spans="1:5">
      <c r="A19" s="35" t="s">
        <v>29</v>
      </c>
      <c r="B19" s="8" t="s">
        <v>30</v>
      </c>
      <c r="C19" s="41">
        <v>631</v>
      </c>
      <c r="D19" s="33">
        <v>1465</v>
      </c>
      <c r="E19" s="34">
        <v>1597</v>
      </c>
    </row>
    <row r="20" ht="16.5" customHeight="1" spans="1:5">
      <c r="A20" s="21" t="s">
        <v>31</v>
      </c>
      <c r="B20" s="22" t="s">
        <v>32</v>
      </c>
      <c r="C20" s="23">
        <f>SUM(C21:C24)</f>
        <v>2910</v>
      </c>
      <c r="D20" s="24">
        <f>D21+D22</f>
        <v>8359</v>
      </c>
      <c r="E20" s="20">
        <f>E21+E22</f>
        <v>8777</v>
      </c>
    </row>
    <row r="21" spans="1:5">
      <c r="A21" s="35" t="s">
        <v>33</v>
      </c>
      <c r="B21" s="36" t="s">
        <v>34</v>
      </c>
      <c r="C21" s="37">
        <v>1220</v>
      </c>
      <c r="D21" s="38">
        <v>5544</v>
      </c>
      <c r="E21" s="39">
        <v>5821</v>
      </c>
    </row>
    <row r="22" spans="1:5">
      <c r="A22" s="35" t="s">
        <v>35</v>
      </c>
      <c r="B22" s="22" t="s">
        <v>36</v>
      </c>
      <c r="C22" s="42"/>
      <c r="D22" s="24">
        <f>D23+D24</f>
        <v>2815</v>
      </c>
      <c r="E22" s="20">
        <f>E23+E24</f>
        <v>2956</v>
      </c>
    </row>
    <row r="23" spans="1:5">
      <c r="A23" s="35" t="s">
        <v>37</v>
      </c>
      <c r="B23" s="43" t="s">
        <v>38</v>
      </c>
      <c r="C23" s="42"/>
      <c r="D23" s="38">
        <v>1503</v>
      </c>
      <c r="E23" s="39">
        <v>1593</v>
      </c>
    </row>
    <row r="24" spans="1:5">
      <c r="A24" s="35" t="s">
        <v>39</v>
      </c>
      <c r="B24" s="43" t="s">
        <v>40</v>
      </c>
      <c r="C24" s="37">
        <v>1690</v>
      </c>
      <c r="D24" s="38">
        <v>1312</v>
      </c>
      <c r="E24" s="39">
        <v>1363</v>
      </c>
    </row>
    <row r="25" spans="1:5">
      <c r="A25" s="21" t="s">
        <v>41</v>
      </c>
      <c r="B25" s="22" t="s">
        <v>42</v>
      </c>
      <c r="C25" s="25">
        <v>350</v>
      </c>
      <c r="D25" s="26">
        <v>14881</v>
      </c>
      <c r="E25" s="27">
        <v>17857</v>
      </c>
    </row>
    <row r="26" ht="13.5" hidden="1" customHeight="1" spans="1:5">
      <c r="A26" s="21" t="s">
        <v>43</v>
      </c>
      <c r="B26" s="22" t="s">
        <v>44</v>
      </c>
      <c r="C26" s="23"/>
      <c r="D26" s="24"/>
      <c r="E26" s="20"/>
    </row>
    <row r="27" spans="1:5">
      <c r="A27" s="21"/>
      <c r="B27" s="22" t="s">
        <v>45</v>
      </c>
      <c r="C27" s="23">
        <f>SUM(C28+C32+C38+C34+C36+C39)</f>
        <v>4905</v>
      </c>
      <c r="D27" s="24">
        <f>SUM(D28+D32+D38+D34+D36+D39)</f>
        <v>9127</v>
      </c>
      <c r="E27" s="20">
        <f>SUM(E28+E32+E38+E34+E36+E39)</f>
        <v>9410</v>
      </c>
    </row>
    <row r="28" ht="25.5" spans="1:5">
      <c r="A28" s="21" t="s">
        <v>46</v>
      </c>
      <c r="B28" s="22" t="s">
        <v>47</v>
      </c>
      <c r="C28" s="23">
        <f>SUM(C29+C31)</f>
        <v>4147</v>
      </c>
      <c r="D28" s="24">
        <f>SUM(D29+D31)</f>
        <v>7426</v>
      </c>
      <c r="E28" s="20">
        <f>SUM(E29+E31)</f>
        <v>7672</v>
      </c>
    </row>
    <row r="29" ht="25.5" hidden="1" spans="1:5">
      <c r="A29" s="35" t="s">
        <v>48</v>
      </c>
      <c r="B29" s="36" t="s">
        <v>49</v>
      </c>
      <c r="C29" s="42">
        <f>C30</f>
        <v>2518</v>
      </c>
      <c r="D29" s="38">
        <f>D30</f>
        <v>2550</v>
      </c>
      <c r="E29" s="39">
        <f>E30</f>
        <v>2601</v>
      </c>
    </row>
    <row r="30" ht="24" customHeight="1" spans="1:5">
      <c r="A30" s="35" t="s">
        <v>50</v>
      </c>
      <c r="B30" s="4" t="s">
        <v>51</v>
      </c>
      <c r="C30" s="37">
        <v>2518</v>
      </c>
      <c r="D30" s="38">
        <v>2550</v>
      </c>
      <c r="E30" s="39">
        <v>2601</v>
      </c>
    </row>
    <row r="31" ht="51" spans="1:5">
      <c r="A31" s="35" t="s">
        <v>52</v>
      </c>
      <c r="B31" s="36" t="s">
        <v>53</v>
      </c>
      <c r="C31" s="37">
        <v>1629</v>
      </c>
      <c r="D31" s="38">
        <v>4876</v>
      </c>
      <c r="E31" s="39">
        <v>5071</v>
      </c>
    </row>
    <row r="32" ht="14.25" hidden="1" customHeight="1" spans="1:5">
      <c r="A32" s="21" t="s">
        <v>54</v>
      </c>
      <c r="B32" s="22" t="s">
        <v>55</v>
      </c>
      <c r="C32" s="23">
        <f>C33</f>
        <v>258</v>
      </c>
      <c r="D32" s="24">
        <f>D33</f>
        <v>0</v>
      </c>
      <c r="E32" s="20">
        <f>E33</f>
        <v>0</v>
      </c>
    </row>
    <row r="33" hidden="1" customHeight="1" spans="1:5">
      <c r="A33" s="35" t="s">
        <v>56</v>
      </c>
      <c r="B33" s="36" t="s">
        <v>57</v>
      </c>
      <c r="C33" s="37">
        <v>258</v>
      </c>
      <c r="D33" s="38"/>
      <c r="E33" s="39"/>
    </row>
    <row r="34" ht="25.5" spans="1:5">
      <c r="A34" s="21" t="s">
        <v>58</v>
      </c>
      <c r="B34" s="22" t="s">
        <v>59</v>
      </c>
      <c r="C34" s="23">
        <f>C35</f>
        <v>62</v>
      </c>
      <c r="D34" s="24">
        <f>D35</f>
        <v>38</v>
      </c>
      <c r="E34" s="20">
        <f>E35</f>
        <v>40</v>
      </c>
    </row>
    <row r="35" ht="25.5" spans="1:5">
      <c r="A35" s="40" t="s">
        <v>60</v>
      </c>
      <c r="B35" s="36" t="s">
        <v>61</v>
      </c>
      <c r="C35" s="42">
        <v>62</v>
      </c>
      <c r="D35" s="38">
        <v>38</v>
      </c>
      <c r="E35" s="39">
        <v>40</v>
      </c>
    </row>
    <row r="36" ht="15.75" customHeight="1" spans="1:5">
      <c r="A36" s="21" t="s">
        <v>62</v>
      </c>
      <c r="B36" s="22" t="s">
        <v>63</v>
      </c>
      <c r="C36" s="23">
        <f>C37</f>
        <v>110</v>
      </c>
      <c r="D36" s="24">
        <f>D37</f>
        <v>882</v>
      </c>
      <c r="E36" s="20">
        <f>E37</f>
        <v>917</v>
      </c>
    </row>
    <row r="37" ht="35.25" customHeight="1" spans="1:5">
      <c r="A37" s="40" t="s">
        <v>64</v>
      </c>
      <c r="B37" s="36" t="s">
        <v>65</v>
      </c>
      <c r="C37" s="37">
        <v>110</v>
      </c>
      <c r="D37" s="38">
        <v>882</v>
      </c>
      <c r="E37" s="39">
        <v>917</v>
      </c>
    </row>
    <row r="38" customHeight="1" spans="1:5">
      <c r="A38" s="21" t="s">
        <v>66</v>
      </c>
      <c r="B38" s="22" t="s">
        <v>67</v>
      </c>
      <c r="C38" s="25">
        <v>308</v>
      </c>
      <c r="D38" s="26">
        <v>781</v>
      </c>
      <c r="E38" s="27">
        <v>781</v>
      </c>
    </row>
    <row r="39" customHeight="1" spans="1:5">
      <c r="A39" s="44" t="s">
        <v>68</v>
      </c>
      <c r="B39" s="36" t="s">
        <v>69</v>
      </c>
      <c r="C39" s="42">
        <v>20</v>
      </c>
      <c r="D39" s="38"/>
      <c r="E39" s="39"/>
    </row>
    <row r="40" s="1" customFormat="1" ht="13.5" customHeight="1" spans="1:5">
      <c r="A40" s="45" t="s">
        <v>70</v>
      </c>
      <c r="B40" s="46" t="s">
        <v>71</v>
      </c>
      <c r="C40" s="47" t="e">
        <f>SUM(C11+C27)</f>
        <v>#REF!</v>
      </c>
      <c r="D40" s="47">
        <f>D11+D27</f>
        <v>88867</v>
      </c>
      <c r="E40" s="48">
        <f>E11+E27</f>
        <v>100700</v>
      </c>
    </row>
    <row r="41" ht="27.75" customHeight="1" spans="1:5">
      <c r="A41" s="21" t="s">
        <v>72</v>
      </c>
      <c r="B41" s="22" t="s">
        <v>73</v>
      </c>
      <c r="C41" s="49">
        <f>C42+C43</f>
        <v>139913.7</v>
      </c>
      <c r="D41" s="49">
        <f>D42+D43</f>
        <v>76681.5</v>
      </c>
      <c r="E41" s="50">
        <f>E42+E43</f>
        <v>76681.5</v>
      </c>
    </row>
    <row r="42" ht="25.5" customHeight="1" spans="1:5">
      <c r="A42" s="51" t="s">
        <v>74</v>
      </c>
      <c r="B42" s="36" t="s">
        <v>75</v>
      </c>
      <c r="C42" s="33">
        <v>128803.2</v>
      </c>
      <c r="D42" s="52">
        <v>76681.5</v>
      </c>
      <c r="E42" s="34">
        <v>76681.5</v>
      </c>
    </row>
    <row r="43" ht="27" customHeight="1" spans="1:5">
      <c r="A43" s="40" t="s">
        <v>76</v>
      </c>
      <c r="B43" s="36" t="s">
        <v>77</v>
      </c>
      <c r="C43" s="33">
        <v>11110.5</v>
      </c>
      <c r="D43" s="52"/>
      <c r="E43" s="34"/>
    </row>
    <row r="44" ht="23.25" customHeight="1" spans="1:5">
      <c r="A44" s="21" t="s">
        <v>78</v>
      </c>
      <c r="B44" s="53" t="s">
        <v>79</v>
      </c>
      <c r="C44" s="54">
        <f>SUM(C46:C49)</f>
        <v>36167.8</v>
      </c>
      <c r="D44" s="55">
        <f>SUM(D45:D53)</f>
        <v>56997.637</v>
      </c>
      <c r="E44" s="27">
        <f>SUM(E45:E53)</f>
        <v>56990.943</v>
      </c>
    </row>
    <row r="45" ht="51" customHeight="1" spans="1:5">
      <c r="A45" s="35" t="s">
        <v>80</v>
      </c>
      <c r="B45" s="56" t="s">
        <v>81</v>
      </c>
      <c r="C45" s="54"/>
      <c r="D45" s="52">
        <v>1541.506</v>
      </c>
      <c r="E45" s="34">
        <v>1554.909</v>
      </c>
    </row>
    <row r="46" ht="39.75" customHeight="1" spans="1:5">
      <c r="A46" s="40" t="s">
        <v>82</v>
      </c>
      <c r="B46" s="57" t="s">
        <v>83</v>
      </c>
      <c r="C46" s="58"/>
      <c r="D46" s="52">
        <v>16357.131</v>
      </c>
      <c r="E46" s="34">
        <v>16337.034</v>
      </c>
    </row>
    <row r="47" ht="27" hidden="1" customHeight="1" spans="1:5">
      <c r="A47" s="40" t="s">
        <v>84</v>
      </c>
      <c r="B47" s="59" t="s">
        <v>85</v>
      </c>
      <c r="C47" s="33">
        <v>36167.8</v>
      </c>
      <c r="D47" s="60"/>
      <c r="E47" s="61"/>
    </row>
    <row r="48" ht="27" customHeight="1" spans="1:5">
      <c r="A48" s="40" t="s">
        <v>86</v>
      </c>
      <c r="B48" s="62" t="s">
        <v>87</v>
      </c>
      <c r="C48" s="33"/>
      <c r="D48" s="52">
        <v>6061</v>
      </c>
      <c r="E48" s="34">
        <v>6061</v>
      </c>
    </row>
    <row r="49" ht="58.5" customHeight="1" spans="1:5">
      <c r="A49" s="40" t="s">
        <v>88</v>
      </c>
      <c r="B49" s="57" t="s">
        <v>89</v>
      </c>
      <c r="C49" s="37"/>
      <c r="D49" s="63">
        <v>25164</v>
      </c>
      <c r="E49" s="64">
        <v>25164</v>
      </c>
    </row>
    <row r="50" ht="58.5" customHeight="1" spans="1:5">
      <c r="A50" s="40" t="s">
        <v>88</v>
      </c>
      <c r="B50" s="57" t="s">
        <v>90</v>
      </c>
      <c r="C50" s="37"/>
      <c r="D50" s="63">
        <v>2480</v>
      </c>
      <c r="E50" s="64">
        <v>2480</v>
      </c>
    </row>
    <row r="51" ht="82" customHeight="1" spans="1:5">
      <c r="A51" s="40" t="s">
        <v>88</v>
      </c>
      <c r="B51" s="57" t="s">
        <v>91</v>
      </c>
      <c r="C51" s="37"/>
      <c r="D51" s="63">
        <v>4481</v>
      </c>
      <c r="E51" s="64">
        <v>4481</v>
      </c>
    </row>
    <row r="52" ht="40.5" customHeight="1" spans="1:5">
      <c r="A52" s="40" t="s">
        <v>88</v>
      </c>
      <c r="B52" s="57" t="s">
        <v>92</v>
      </c>
      <c r="C52" s="37"/>
      <c r="D52" s="65">
        <v>913</v>
      </c>
      <c r="E52" s="66">
        <v>913</v>
      </c>
    </row>
    <row r="53" ht="47.25" hidden="1" customHeight="1" spans="1:5">
      <c r="A53" s="40" t="s">
        <v>88</v>
      </c>
      <c r="B53" s="59" t="s">
        <v>93</v>
      </c>
      <c r="C53" s="26">
        <f>SUM(C54:C78)</f>
        <v>430910.1</v>
      </c>
      <c r="D53" s="52"/>
      <c r="E53" s="34"/>
    </row>
    <row r="54" spans="1:5">
      <c r="A54" s="21" t="s">
        <v>94</v>
      </c>
      <c r="B54" s="25" t="s">
        <v>95</v>
      </c>
      <c r="C54" s="33">
        <v>10.7</v>
      </c>
      <c r="D54" s="55">
        <f>SUM(D55:D80)</f>
        <v>376409.392526</v>
      </c>
      <c r="E54" s="27">
        <f>SUM(E55:E80)</f>
        <v>447028.46231</v>
      </c>
    </row>
    <row r="55" ht="51" hidden="1" spans="1:5">
      <c r="A55" s="40" t="s">
        <v>96</v>
      </c>
      <c r="B55" s="57" t="s">
        <v>97</v>
      </c>
      <c r="C55" s="32"/>
      <c r="D55" s="67"/>
      <c r="E55" s="68"/>
    </row>
    <row r="56" ht="25.5" spans="1:5">
      <c r="A56" s="40" t="s">
        <v>98</v>
      </c>
      <c r="B56" s="69" t="s">
        <v>99</v>
      </c>
      <c r="C56" s="32"/>
      <c r="D56" s="63">
        <v>19108</v>
      </c>
      <c r="E56" s="64">
        <v>19108</v>
      </c>
    </row>
    <row r="57" ht="76.5" spans="1:7">
      <c r="A57" s="40" t="s">
        <v>100</v>
      </c>
      <c r="B57" s="57" t="s">
        <v>101</v>
      </c>
      <c r="C57" s="32">
        <v>84870</v>
      </c>
      <c r="D57" s="70">
        <v>200141.458526</v>
      </c>
      <c r="E57" s="71">
        <v>229995.88231</v>
      </c>
      <c r="G57" s="72"/>
    </row>
    <row r="58" ht="51" spans="1:5">
      <c r="A58" s="40" t="s">
        <v>100</v>
      </c>
      <c r="B58" s="57" t="s">
        <v>102</v>
      </c>
      <c r="C58" s="33">
        <v>937</v>
      </c>
      <c r="D58" s="70">
        <v>100287.334</v>
      </c>
      <c r="E58" s="71">
        <v>140070.28</v>
      </c>
    </row>
    <row r="59" ht="89.25" spans="1:5">
      <c r="A59" s="40" t="s">
        <v>100</v>
      </c>
      <c r="B59" s="57" t="s">
        <v>103</v>
      </c>
      <c r="C59" s="33"/>
      <c r="D59" s="52">
        <v>1578</v>
      </c>
      <c r="E59" s="73">
        <v>1578</v>
      </c>
    </row>
    <row r="60" ht="38.25" spans="1:5">
      <c r="A60" s="40" t="s">
        <v>100</v>
      </c>
      <c r="B60" s="57" t="s">
        <v>104</v>
      </c>
      <c r="C60" s="33">
        <v>3769.5</v>
      </c>
      <c r="D60" s="74">
        <v>4220</v>
      </c>
      <c r="E60" s="73">
        <v>4220</v>
      </c>
    </row>
    <row r="61" ht="38.25" spans="1:5">
      <c r="A61" s="40" t="s">
        <v>100</v>
      </c>
      <c r="B61" s="57" t="s">
        <v>105</v>
      </c>
      <c r="C61" s="33">
        <v>8405.9</v>
      </c>
      <c r="D61" s="74">
        <v>4069</v>
      </c>
      <c r="E61" s="73">
        <v>4069</v>
      </c>
    </row>
    <row r="62" ht="38.25" hidden="1" spans="1:5">
      <c r="A62" s="40" t="s">
        <v>100</v>
      </c>
      <c r="B62" s="57" t="s">
        <v>106</v>
      </c>
      <c r="C62" s="33">
        <v>437.2</v>
      </c>
      <c r="D62" s="52"/>
      <c r="E62" s="34"/>
    </row>
    <row r="63" ht="25.5" hidden="1" spans="1:5">
      <c r="A63" s="40" t="s">
        <v>100</v>
      </c>
      <c r="B63" s="57" t="s">
        <v>107</v>
      </c>
      <c r="C63" s="33">
        <v>441.7</v>
      </c>
      <c r="D63" s="67"/>
      <c r="E63" s="68"/>
    </row>
    <row r="64" ht="25.5" spans="1:5">
      <c r="A64" s="40" t="s">
        <v>100</v>
      </c>
      <c r="B64" s="57" t="s">
        <v>108</v>
      </c>
      <c r="C64" s="33">
        <v>129070</v>
      </c>
      <c r="D64" s="74">
        <v>1332</v>
      </c>
      <c r="E64" s="73">
        <v>1332</v>
      </c>
    </row>
    <row r="65" ht="25.5" spans="1:5">
      <c r="A65" s="40" t="s">
        <v>100</v>
      </c>
      <c r="B65" s="57" t="s">
        <v>109</v>
      </c>
      <c r="C65" s="33">
        <v>79012</v>
      </c>
      <c r="D65" s="52">
        <v>1104</v>
      </c>
      <c r="E65" s="73">
        <v>1104</v>
      </c>
    </row>
    <row r="66" ht="25.5" spans="1:5">
      <c r="A66" s="40" t="s">
        <v>100</v>
      </c>
      <c r="B66" s="57" t="s">
        <v>110</v>
      </c>
      <c r="C66" s="33">
        <v>97</v>
      </c>
      <c r="D66" s="74">
        <v>237</v>
      </c>
      <c r="E66" s="73">
        <v>237</v>
      </c>
    </row>
    <row r="67" ht="24" customHeight="1" spans="1:5">
      <c r="A67" s="40" t="s">
        <v>100</v>
      </c>
      <c r="B67" s="57" t="s">
        <v>111</v>
      </c>
      <c r="C67" s="58">
        <v>5.8</v>
      </c>
      <c r="D67" s="75">
        <v>4236</v>
      </c>
      <c r="E67" s="76">
        <v>4236</v>
      </c>
    </row>
    <row r="68" ht="39.75" customHeight="1" spans="1:5">
      <c r="A68" s="40" t="s">
        <v>100</v>
      </c>
      <c r="B68" s="77" t="s">
        <v>112</v>
      </c>
      <c r="C68" s="33">
        <v>2545</v>
      </c>
      <c r="D68" s="67">
        <v>2375</v>
      </c>
      <c r="E68" s="68">
        <v>2375</v>
      </c>
    </row>
    <row r="69" ht="39.75" customHeight="1" spans="1:5">
      <c r="A69" s="40" t="s">
        <v>100</v>
      </c>
      <c r="B69" s="77" t="s">
        <v>113</v>
      </c>
      <c r="C69" s="33"/>
      <c r="D69" s="74">
        <v>4615</v>
      </c>
      <c r="E69" s="73">
        <v>4615</v>
      </c>
    </row>
    <row r="70" ht="39.75" customHeight="1" spans="1:5">
      <c r="A70" s="40"/>
      <c r="B70" s="77" t="s">
        <v>114</v>
      </c>
      <c r="C70" s="33"/>
      <c r="D70" s="67">
        <v>3205</v>
      </c>
      <c r="E70" s="68">
        <v>3205</v>
      </c>
    </row>
    <row r="71" ht="39.75" customHeight="1" spans="1:5">
      <c r="A71" s="40"/>
      <c r="B71" s="77" t="s">
        <v>115</v>
      </c>
      <c r="C71" s="33"/>
      <c r="D71" s="74">
        <v>2704</v>
      </c>
      <c r="E71" s="73">
        <v>2704</v>
      </c>
    </row>
    <row r="72" ht="38.25" hidden="1" customHeight="1" spans="1:5">
      <c r="A72" s="78" t="s">
        <v>100</v>
      </c>
      <c r="B72" s="36" t="s">
        <v>116</v>
      </c>
      <c r="C72" s="33">
        <v>337.4</v>
      </c>
      <c r="D72" s="52"/>
      <c r="E72" s="34"/>
    </row>
    <row r="73" ht="38.25" customHeight="1" spans="1:5">
      <c r="A73" s="78" t="s">
        <v>100</v>
      </c>
      <c r="B73" s="57" t="s">
        <v>117</v>
      </c>
      <c r="C73" s="33">
        <v>66667</v>
      </c>
      <c r="D73" s="52">
        <v>2229</v>
      </c>
      <c r="E73" s="73">
        <v>2229</v>
      </c>
    </row>
    <row r="74" ht="38.25" customHeight="1" spans="1:5">
      <c r="A74" s="79" t="s">
        <v>118</v>
      </c>
      <c r="B74" s="57" t="s">
        <v>119</v>
      </c>
      <c r="C74" s="80"/>
      <c r="D74" s="52">
        <v>12030</v>
      </c>
      <c r="E74" s="34">
        <v>12030</v>
      </c>
    </row>
    <row r="75" ht="38.25" customHeight="1" spans="1:5">
      <c r="A75" s="40" t="s">
        <v>120</v>
      </c>
      <c r="B75" s="57" t="s">
        <v>121</v>
      </c>
      <c r="C75" s="80"/>
      <c r="D75" s="52">
        <v>3380.6</v>
      </c>
      <c r="E75" s="34">
        <v>4362.3</v>
      </c>
    </row>
    <row r="76" ht="37.5" hidden="1" customHeight="1" spans="1:5">
      <c r="A76" s="40" t="s">
        <v>122</v>
      </c>
      <c r="B76" s="62" t="s">
        <v>123</v>
      </c>
      <c r="C76" s="81">
        <v>10961.8</v>
      </c>
      <c r="D76" s="82"/>
      <c r="E76" s="83"/>
    </row>
    <row r="77" spans="1:5">
      <c r="A77" s="40" t="s">
        <v>124</v>
      </c>
      <c r="B77" s="84" t="s">
        <v>125</v>
      </c>
      <c r="C77" s="32">
        <v>1123.2</v>
      </c>
      <c r="D77" s="52">
        <v>9540</v>
      </c>
      <c r="E77" s="34">
        <v>9540</v>
      </c>
    </row>
    <row r="78" ht="31.5" hidden="1" customHeight="1" spans="1:5">
      <c r="A78" s="85" t="s">
        <v>126</v>
      </c>
      <c r="B78" s="86" t="s">
        <v>127</v>
      </c>
      <c r="C78" s="81">
        <v>42218.9</v>
      </c>
      <c r="D78" s="74"/>
      <c r="E78" s="73"/>
    </row>
    <row r="79" ht="25.5" spans="1:5">
      <c r="A79" s="87" t="s">
        <v>128</v>
      </c>
      <c r="B79" s="88" t="s">
        <v>129</v>
      </c>
      <c r="C79" s="89">
        <f>C80+C81</f>
        <v>0</v>
      </c>
      <c r="D79" s="65">
        <v>18</v>
      </c>
      <c r="E79" s="66">
        <v>18</v>
      </c>
    </row>
    <row r="80" ht="27" hidden="1" customHeight="1" spans="1:5">
      <c r="A80" s="40" t="s">
        <v>130</v>
      </c>
      <c r="B80" s="59" t="s">
        <v>131</v>
      </c>
      <c r="C80" s="33"/>
      <c r="D80" s="67"/>
      <c r="E80" s="68"/>
    </row>
    <row r="81" s="2" customFormat="1" ht="18" customHeight="1" spans="1:5">
      <c r="A81" s="90"/>
      <c r="B81" s="91" t="s">
        <v>132</v>
      </c>
      <c r="C81" s="26"/>
      <c r="D81" s="92">
        <f>D82+D85+D83+D84</f>
        <v>40170.513</v>
      </c>
      <c r="E81" s="93">
        <f>E82+E85+E83+E84</f>
        <v>40170.513</v>
      </c>
    </row>
    <row r="82" ht="38.25" spans="1:5">
      <c r="A82" s="40" t="s">
        <v>133</v>
      </c>
      <c r="B82" s="94" t="s">
        <v>134</v>
      </c>
      <c r="C82" s="95">
        <f>C41+C53+C44+C79</f>
        <v>606991.6</v>
      </c>
      <c r="D82" s="67">
        <v>36179.325</v>
      </c>
      <c r="E82" s="68">
        <v>36179.325</v>
      </c>
    </row>
    <row r="83" ht="76.5" spans="1:5">
      <c r="A83" s="40" t="s">
        <v>135</v>
      </c>
      <c r="B83" s="94" t="s">
        <v>136</v>
      </c>
      <c r="C83" s="95"/>
      <c r="D83" s="67">
        <v>643.188</v>
      </c>
      <c r="E83" s="68">
        <v>643.188</v>
      </c>
    </row>
    <row r="84" ht="51" spans="1:5">
      <c r="A84" s="40" t="s">
        <v>137</v>
      </c>
      <c r="B84" s="94" t="s">
        <v>138</v>
      </c>
      <c r="C84" s="95"/>
      <c r="D84" s="67">
        <v>1591</v>
      </c>
      <c r="E84" s="68">
        <v>1591</v>
      </c>
    </row>
    <row r="85" ht="38.25" spans="1:5">
      <c r="A85" s="40" t="s">
        <v>137</v>
      </c>
      <c r="B85" s="96" t="s">
        <v>139</v>
      </c>
      <c r="C85" s="95"/>
      <c r="D85" s="65">
        <v>1757</v>
      </c>
      <c r="E85" s="66">
        <v>1757</v>
      </c>
    </row>
    <row r="86" s="1" customFormat="1" spans="1:5">
      <c r="A86" s="45" t="s">
        <v>140</v>
      </c>
      <c r="B86" s="46" t="s">
        <v>141</v>
      </c>
      <c r="C86" s="97"/>
      <c r="D86" s="98">
        <f>D41+D44+D54+D81</f>
        <v>550259.042526</v>
      </c>
      <c r="E86" s="98">
        <f>E41+E44+E54+E81</f>
        <v>620871.41831</v>
      </c>
    </row>
    <row r="87" spans="1:5">
      <c r="A87" s="21"/>
      <c r="B87" s="22" t="s">
        <v>142</v>
      </c>
      <c r="D87" s="99">
        <f>+D40+D86</f>
        <v>639126.042526</v>
      </c>
      <c r="E87" s="27">
        <f>+E40+E86</f>
        <v>721571.41831</v>
      </c>
    </row>
    <row r="88" spans="4:5">
      <c r="D88" s="100"/>
      <c r="E88" s="101"/>
    </row>
  </sheetData>
  <mergeCells count="11">
    <mergeCell ref="B1:E1"/>
    <mergeCell ref="B2:E2"/>
    <mergeCell ref="B3:E3"/>
    <mergeCell ref="B4:E4"/>
    <mergeCell ref="B5:E5"/>
    <mergeCell ref="A6:C6"/>
    <mergeCell ref="A7:C7"/>
    <mergeCell ref="A8:C8"/>
    <mergeCell ref="D9:E9"/>
    <mergeCell ref="A9:A10"/>
    <mergeCell ref="B9:B10"/>
  </mergeCells>
  <pageMargins left="0.31496062992126" right="0" top="0.393700787401575" bottom="0.196850393700787" header="0.354330708661417" footer="0.511811023622047"/>
  <pageSetup paperSize="9" scale="7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zoiber</cp:lastModifiedBy>
  <dcterms:created xsi:type="dcterms:W3CDTF">1996-10-08T23:32:00Z</dcterms:created>
  <cp:lastPrinted>2025-11-13T07:47:00Z</cp:lastPrinted>
  <dcterms:modified xsi:type="dcterms:W3CDTF">2025-12-23T04:16:06Z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59E2CDCC53224770990E238D38CEE913_12</vt:lpwstr>
  </property>
  <property fmtid="{D5CDD505-2E9C-101B-9397-08002B2CF9AE}" pid="3" name="KSOProductBuildVer">
    <vt:lpwstr>1049-12.2.0.23196</vt:lpwstr>
  </property>
</Properties>
</file>