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исполнение 2020\1 кв 2020\Приложения\"/>
    </mc:Choice>
  </mc:AlternateContent>
  <bookViews>
    <workbookView xWindow="120" yWindow="120" windowWidth="9720" windowHeight="7320" tabRatio="602" firstSheet="6" activeTab="6"/>
  </bookViews>
  <sheets>
    <sheet name="6" sheetId="11" state="hidden" r:id="rId1"/>
    <sheet name="9пр" sheetId="17" state="hidden" r:id="rId2"/>
    <sheet name="9" sheetId="13" state="hidden" r:id="rId3"/>
    <sheet name="7" sheetId="8" state="hidden" r:id="rId4"/>
    <sheet name="2.2" sheetId="14" state="hidden" r:id="rId5"/>
    <sheet name="2" sheetId="15" state="hidden" r:id="rId6"/>
    <sheet name="пр7" sheetId="16" r:id="rId7"/>
    <sheet name="6 (3)" sheetId="1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5">'2'!$A$1:$H$95</definedName>
    <definedName name="_xlnm.Print_Area" localSheetId="4">'2.2'!$A$1:$O$38</definedName>
    <definedName name="_xlnm.Print_Area" localSheetId="0">'6'!$A$1:$CF$66</definedName>
    <definedName name="_xlnm.Print_Area" localSheetId="7">'6 (3)'!$A$1:$CJ$66</definedName>
    <definedName name="_xlnm.Print_Area" localSheetId="3">'7'!$A$1:$S$245</definedName>
    <definedName name="_xlnm.Print_Area" localSheetId="2">'9'!$A$1:$CQ$140</definedName>
    <definedName name="_xlnm.Print_Area" localSheetId="6">пр7!$A$1:$U$141</definedName>
  </definedNames>
  <calcPr calcId="162913"/>
  <fileRecoveryPr autoRecover="0"/>
</workbook>
</file>

<file path=xl/calcChain.xml><?xml version="1.0" encoding="utf-8"?>
<calcChain xmlns="http://schemas.openxmlformats.org/spreadsheetml/2006/main">
  <c r="D19" i="16" l="1"/>
  <c r="C19" i="16"/>
  <c r="C18" i="16" s="1"/>
  <c r="L94" i="16"/>
  <c r="Q113" i="16"/>
  <c r="S113" i="16"/>
  <c r="Q109" i="16"/>
  <c r="R109" i="16"/>
  <c r="S109" i="16"/>
  <c r="T109" i="16"/>
  <c r="P109" i="16"/>
  <c r="Q93" i="16"/>
  <c r="S93" i="16"/>
  <c r="Q88" i="16"/>
  <c r="S88" i="16"/>
  <c r="Q79" i="16"/>
  <c r="S79" i="16"/>
  <c r="S39" i="16"/>
  <c r="S23" i="16"/>
  <c r="Q18" i="16"/>
  <c r="R18" i="16"/>
  <c r="S18" i="16"/>
  <c r="P18" i="16"/>
  <c r="S15" i="16"/>
  <c r="K109" i="16"/>
  <c r="L109" i="16"/>
  <c r="M109" i="16"/>
  <c r="F109" i="16"/>
  <c r="M93" i="16"/>
  <c r="M88" i="16"/>
  <c r="M79" i="16"/>
  <c r="L18" i="16"/>
  <c r="M18" i="16"/>
  <c r="F15" i="16"/>
  <c r="O13" i="16"/>
  <c r="O32" i="16"/>
  <c r="O45" i="16"/>
  <c r="O47" i="16"/>
  <c r="O51" i="16"/>
  <c r="O58" i="16"/>
  <c r="O61" i="16"/>
  <c r="O77" i="16"/>
  <c r="O80" i="16"/>
  <c r="O81" i="16"/>
  <c r="O83" i="16"/>
  <c r="O84" i="16"/>
  <c r="O87" i="16"/>
  <c r="O111" i="16"/>
  <c r="O119" i="16"/>
  <c r="O122" i="16"/>
  <c r="O125" i="16"/>
  <c r="O129" i="16"/>
  <c r="U129" i="16" s="1"/>
  <c r="C109" i="16"/>
  <c r="U122" i="16"/>
  <c r="S7" i="16"/>
  <c r="S8" i="16"/>
  <c r="K41" i="16"/>
  <c r="S6" i="16" l="1"/>
  <c r="S12" i="16"/>
  <c r="S5" i="16" s="1"/>
  <c r="S133" i="16" s="1"/>
  <c r="U134" i="16" l="1"/>
  <c r="D111" i="16"/>
  <c r="D42" i="16"/>
  <c r="DA139" i="13" l="1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X139" i="13"/>
  <c r="Z139" i="13" s="1"/>
  <c r="W139" i="13"/>
  <c r="V139" i="13"/>
  <c r="S139" i="13"/>
  <c r="R139" i="13"/>
  <c r="O139" i="13"/>
  <c r="N139" i="13"/>
  <c r="K139" i="13"/>
  <c r="J139" i="13"/>
  <c r="E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X138" i="13"/>
  <c r="W138" i="13"/>
  <c r="V138" i="13"/>
  <c r="S138" i="13"/>
  <c r="R138" i="13"/>
  <c r="O138" i="13"/>
  <c r="N138" i="13"/>
  <c r="K138" i="13"/>
  <c r="J138" i="13"/>
  <c r="E138" i="13"/>
  <c r="D138" i="13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J89" i="13" s="1"/>
  <c r="BI136" i="13"/>
  <c r="BF136" i="13"/>
  <c r="BE136" i="13"/>
  <c r="BB136" i="13"/>
  <c r="BB89" i="13" s="1"/>
  <c r="BA136" i="13"/>
  <c r="AW136" i="13"/>
  <c r="AS136" i="13"/>
  <c r="AO136" i="13"/>
  <c r="AK136" i="13"/>
  <c r="AH136" i="13"/>
  <c r="AE136" i="13"/>
  <c r="AD136" i="13"/>
  <c r="Y136" i="13"/>
  <c r="X136" i="13"/>
  <c r="W136" i="13"/>
  <c r="V136" i="13"/>
  <c r="S136" i="13"/>
  <c r="R136" i="13"/>
  <c r="N136" i="13"/>
  <c r="K136" i="13"/>
  <c r="J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H89" i="13" s="1"/>
  <c r="AE134" i="13"/>
  <c r="AD134" i="13"/>
  <c r="Y134" i="13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F132" i="13" s="1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V129" i="13"/>
  <c r="R129" i="13"/>
  <c r="N129" i="13"/>
  <c r="J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X128" i="13"/>
  <c r="D128" i="13" s="1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X127" i="13"/>
  <c r="D127" i="13" s="1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D126" i="13" s="1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D125" i="13" s="1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D124" i="13" s="1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X123" i="13"/>
  <c r="D123" i="13" s="1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Z122" i="13" s="1"/>
  <c r="X122" i="13"/>
  <c r="V122" i="13"/>
  <c r="R122" i="13"/>
  <c r="N122" i="13"/>
  <c r="K122" i="13"/>
  <c r="J122" i="13"/>
  <c r="D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D121" i="13" s="1"/>
  <c r="V121" i="13"/>
  <c r="R121" i="13"/>
  <c r="N121" i="13"/>
  <c r="J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E120" i="13" s="1"/>
  <c r="X120" i="13"/>
  <c r="D120" i="13" s="1"/>
  <c r="V120" i="13"/>
  <c r="R120" i="13"/>
  <c r="N120" i="13"/>
  <c r="J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Z119" i="13" s="1"/>
  <c r="V119" i="13"/>
  <c r="R119" i="13"/>
  <c r="N119" i="13"/>
  <c r="J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E118" i="13" s="1"/>
  <c r="X118" i="13"/>
  <c r="D118" i="13" s="1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D117" i="13" s="1"/>
  <c r="V117" i="13"/>
  <c r="R117" i="13"/>
  <c r="N117" i="13"/>
  <c r="J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E116" i="13" s="1"/>
  <c r="X116" i="13"/>
  <c r="D116" i="13" s="1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E115" i="13" s="1"/>
  <c r="X115" i="13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E114" i="13" s="1"/>
  <c r="X114" i="13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Y113" i="13"/>
  <c r="X113" i="13"/>
  <c r="D113" i="13" s="1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E112" i="13" s="1"/>
  <c r="X112" i="13"/>
  <c r="V112" i="13"/>
  <c r="R112" i="13"/>
  <c r="N112" i="13"/>
  <c r="K112" i="13"/>
  <c r="J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Z111" i="13" s="1"/>
  <c r="X111" i="13"/>
  <c r="D111" i="13" s="1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X110" i="13"/>
  <c r="Z110" i="13" s="1"/>
  <c r="V110" i="13"/>
  <c r="R110" i="13"/>
  <c r="N110" i="13"/>
  <c r="K110" i="13"/>
  <c r="J110" i="13"/>
  <c r="E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Z109" i="13" s="1"/>
  <c r="X109" i="13"/>
  <c r="V109" i="13"/>
  <c r="R109" i="13"/>
  <c r="N109" i="13"/>
  <c r="J109" i="13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V108" i="13"/>
  <c r="R108" i="13"/>
  <c r="N108" i="13"/>
  <c r="J108" i="13"/>
  <c r="D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E107" i="13" s="1"/>
  <c r="X107" i="13"/>
  <c r="D107" i="13" s="1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X106" i="13"/>
  <c r="D106" i="13" s="1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V105" i="13"/>
  <c r="R105" i="13"/>
  <c r="N105" i="13"/>
  <c r="J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E104" i="13" s="1"/>
  <c r="X104" i="13"/>
  <c r="D104" i="13" s="1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E103" i="13" s="1"/>
  <c r="X103" i="13"/>
  <c r="D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E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E101" i="13" s="1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X100" i="13"/>
  <c r="D100" i="13" s="1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E99" i="13" s="1"/>
  <c r="X99" i="13"/>
  <c r="D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D98" i="13" s="1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E97" i="13" s="1"/>
  <c r="X97" i="13"/>
  <c r="Z97" i="13" s="1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E96" i="13" s="1"/>
  <c r="X96" i="13"/>
  <c r="D96" i="13" s="1"/>
  <c r="V96" i="13"/>
  <c r="R96" i="13"/>
  <c r="N96" i="13"/>
  <c r="J96" i="13"/>
  <c r="DA95" i="13"/>
  <c r="CK95" i="13"/>
  <c r="CH95" i="13"/>
  <c r="CH89" i="13" s="1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E95" i="13" s="1"/>
  <c r="X95" i="13"/>
  <c r="Z95" i="13" s="1"/>
  <c r="V95" i="13"/>
  <c r="R95" i="13"/>
  <c r="N95" i="13"/>
  <c r="J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D94" i="13" s="1"/>
  <c r="V94" i="13"/>
  <c r="R94" i="13"/>
  <c r="N94" i="13"/>
  <c r="J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D93" i="13" s="1"/>
  <c r="V93" i="13"/>
  <c r="R93" i="13"/>
  <c r="O93" i="13"/>
  <c r="N93" i="13"/>
  <c r="J93" i="13"/>
  <c r="DA92" i="13"/>
  <c r="CO92" i="13"/>
  <c r="CK92" i="13"/>
  <c r="CG92" i="13"/>
  <c r="CC92" i="13"/>
  <c r="BY92" i="13"/>
  <c r="BU92" i="13"/>
  <c r="BQ92" i="13"/>
  <c r="BM92" i="13"/>
  <c r="BI92" i="13"/>
  <c r="BE92" i="13"/>
  <c r="AW92" i="13"/>
  <c r="AS92" i="13"/>
  <c r="AS89" i="13" s="1"/>
  <c r="AO92" i="13"/>
  <c r="AK92" i="13"/>
  <c r="AE92" i="13"/>
  <c r="AE89" i="13" s="1"/>
  <c r="AD92" i="13"/>
  <c r="Y92" i="13"/>
  <c r="X92" i="13"/>
  <c r="D92" i="13" s="1"/>
  <c r="V92" i="13"/>
  <c r="R92" i="13"/>
  <c r="N92" i="13"/>
  <c r="J92" i="13"/>
  <c r="AO91" i="13"/>
  <c r="Y91" i="13"/>
  <c r="E91" i="13" s="1"/>
  <c r="X91" i="13"/>
  <c r="D91" i="13" s="1"/>
  <c r="V91" i="13"/>
  <c r="R91" i="13"/>
  <c r="N91" i="13"/>
  <c r="DA90" i="13"/>
  <c r="CO90" i="13"/>
  <c r="CC90" i="13"/>
  <c r="BU90" i="13"/>
  <c r="BQ90" i="13"/>
  <c r="BM90" i="13"/>
  <c r="AS90" i="13"/>
  <c r="AK90" i="13"/>
  <c r="AE90" i="13"/>
  <c r="AD90" i="13"/>
  <c r="Y90" i="13"/>
  <c r="E90" i="13" s="1"/>
  <c r="X90" i="13"/>
  <c r="D90" i="13" s="1"/>
  <c r="J90" i="13"/>
  <c r="CZ89" i="13"/>
  <c r="CY89" i="13"/>
  <c r="CV89" i="13"/>
  <c r="CU89" i="13"/>
  <c r="CT89" i="13"/>
  <c r="CS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P89" i="13"/>
  <c r="BO89" i="13"/>
  <c r="BL89" i="13"/>
  <c r="BK89" i="13"/>
  <c r="BH89" i="13"/>
  <c r="BG89" i="13"/>
  <c r="BF89" i="13"/>
  <c r="BD89" i="13"/>
  <c r="BC89" i="13"/>
  <c r="BA89" i="13"/>
  <c r="AZ89" i="13"/>
  <c r="AY89" i="13"/>
  <c r="AV89" i="13"/>
  <c r="AU89" i="13"/>
  <c r="AR89" i="13"/>
  <c r="AQ89" i="13"/>
  <c r="AN89" i="13"/>
  <c r="AM89" i="13"/>
  <c r="AJ89" i="13"/>
  <c r="AI89" i="13"/>
  <c r="AG89" i="13"/>
  <c r="AF89" i="13"/>
  <c r="AC89" i="13"/>
  <c r="AB89" i="13"/>
  <c r="U89" i="13"/>
  <c r="T89" i="13"/>
  <c r="Q89" i="13"/>
  <c r="P89" i="13"/>
  <c r="M89" i="13"/>
  <c r="L89" i="13"/>
  <c r="J89" i="13"/>
  <c r="I89" i="13"/>
  <c r="H89" i="13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E88" i="13" s="1"/>
  <c r="F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D86" i="13" s="1"/>
  <c r="J86" i="13"/>
  <c r="E86" i="13"/>
  <c r="F86" i="13" s="1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D85" i="13" s="1"/>
  <c r="V85" i="13"/>
  <c r="R85" i="13"/>
  <c r="N85" i="13"/>
  <c r="J85" i="13"/>
  <c r="E85" i="13"/>
  <c r="CH84" i="13"/>
  <c r="BQ84" i="13"/>
  <c r="BM84" i="13"/>
  <c r="AK84" i="13"/>
  <c r="Y84" i="13"/>
  <c r="E84" i="13" s="1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D83" i="13" s="1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E82" i="13" s="1"/>
  <c r="X82" i="13"/>
  <c r="D82" i="13" s="1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D81" i="13" s="1"/>
  <c r="R81" i="13"/>
  <c r="O81" i="13"/>
  <c r="N81" i="13"/>
  <c r="J81" i="13"/>
  <c r="E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D80" i="13" s="1"/>
  <c r="V80" i="13"/>
  <c r="R80" i="13"/>
  <c r="O80" i="13"/>
  <c r="N80" i="13"/>
  <c r="K80" i="13"/>
  <c r="J80" i="13"/>
  <c r="E80" i="13"/>
  <c r="CZ79" i="13"/>
  <c r="CY79" i="13"/>
  <c r="CV79" i="13"/>
  <c r="CU79" i="13"/>
  <c r="CR79" i="13"/>
  <c r="CQ79" i="13"/>
  <c r="CN79" i="13"/>
  <c r="CM79" i="13"/>
  <c r="CJ79" i="13"/>
  <c r="CI79" i="13"/>
  <c r="CF79" i="13"/>
  <c r="CE79" i="13"/>
  <c r="CB79" i="13"/>
  <c r="CA79" i="13"/>
  <c r="BX79" i="13"/>
  <c r="BW79" i="13"/>
  <c r="BY79" i="13" s="1"/>
  <c r="BT79" i="13"/>
  <c r="BS79" i="13"/>
  <c r="BP79" i="13"/>
  <c r="BO79" i="13"/>
  <c r="BQ79" i="13" s="1"/>
  <c r="BL79" i="13"/>
  <c r="BK79" i="13"/>
  <c r="BH79" i="13"/>
  <c r="BG79" i="13"/>
  <c r="BD79" i="13"/>
  <c r="BC79" i="13"/>
  <c r="AZ79" i="13"/>
  <c r="AY79" i="13"/>
  <c r="AV79" i="13"/>
  <c r="AU79" i="13"/>
  <c r="AR79" i="13"/>
  <c r="AQ79" i="13"/>
  <c r="AN79" i="13"/>
  <c r="AM79" i="13"/>
  <c r="AJ79" i="13"/>
  <c r="AI79" i="13"/>
  <c r="AG79" i="13"/>
  <c r="AF79" i="13"/>
  <c r="AC79" i="13"/>
  <c r="Y79" i="13" s="1"/>
  <c r="AB79" i="13"/>
  <c r="X79" i="13" s="1"/>
  <c r="U79" i="13"/>
  <c r="T79" i="13"/>
  <c r="Q79" i="13"/>
  <c r="P79" i="13"/>
  <c r="S79" i="13" s="1"/>
  <c r="M79" i="13"/>
  <c r="O79" i="13" s="1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D78" i="13" s="1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X76" i="13"/>
  <c r="D76" i="13" s="1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X75" i="13"/>
  <c r="V75" i="13"/>
  <c r="R75" i="13"/>
  <c r="N75" i="13"/>
  <c r="J75" i="13"/>
  <c r="D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E74" i="13" s="1"/>
  <c r="X74" i="13"/>
  <c r="D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D73" i="13" s="1"/>
  <c r="V73" i="13"/>
  <c r="R73" i="13"/>
  <c r="N73" i="13"/>
  <c r="J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E72" i="13" s="1"/>
  <c r="X72" i="13"/>
  <c r="D72" i="13" s="1"/>
  <c r="V72" i="13"/>
  <c r="S72" i="13"/>
  <c r="R72" i="13"/>
  <c r="N72" i="13"/>
  <c r="J72" i="13"/>
  <c r="CZ71" i="13"/>
  <c r="DA71" i="13" s="1"/>
  <c r="CY71" i="13"/>
  <c r="CV71" i="13"/>
  <c r="CU71" i="13"/>
  <c r="CR71" i="13"/>
  <c r="CQ71" i="13"/>
  <c r="CN71" i="13"/>
  <c r="CM71" i="13"/>
  <c r="CL71" i="13"/>
  <c r="CJ71" i="13"/>
  <c r="CI71" i="13"/>
  <c r="CF71" i="13"/>
  <c r="CE71" i="13"/>
  <c r="CB71" i="13"/>
  <c r="CA71" i="13"/>
  <c r="BX71" i="13"/>
  <c r="BW71" i="13"/>
  <c r="BT71" i="13"/>
  <c r="BS71" i="13"/>
  <c r="BP71" i="13"/>
  <c r="BO71" i="13"/>
  <c r="BL71" i="13"/>
  <c r="BK71" i="13"/>
  <c r="BM71" i="13" s="1"/>
  <c r="BH71" i="13"/>
  <c r="BG71" i="13"/>
  <c r="BD71" i="13"/>
  <c r="BC71" i="13"/>
  <c r="AZ71" i="13"/>
  <c r="AY71" i="13"/>
  <c r="AV71" i="13"/>
  <c r="AU71" i="13"/>
  <c r="AR71" i="13"/>
  <c r="AQ71" i="13"/>
  <c r="AN71" i="13"/>
  <c r="AM71" i="13"/>
  <c r="AJ71" i="13"/>
  <c r="AI71" i="13"/>
  <c r="AG71" i="13"/>
  <c r="AF71" i="13"/>
  <c r="AC71" i="13"/>
  <c r="AB71" i="13"/>
  <c r="X71" i="13" s="1"/>
  <c r="U71" i="13"/>
  <c r="T71" i="13"/>
  <c r="Q71" i="13"/>
  <c r="P71" i="13"/>
  <c r="M71" i="13"/>
  <c r="L71" i="13"/>
  <c r="I71" i="13"/>
  <c r="J71" i="13" s="1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D70" i="13" s="1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D68" i="13"/>
  <c r="E67" i="13"/>
  <c r="D67" i="13"/>
  <c r="BQ66" i="13"/>
  <c r="BM66" i="13"/>
  <c r="AW66" i="13"/>
  <c r="AD66" i="13"/>
  <c r="Y66" i="13"/>
  <c r="E66" i="13" s="1"/>
  <c r="X66" i="13"/>
  <c r="J66" i="13"/>
  <c r="BQ65" i="13"/>
  <c r="BM65" i="13"/>
  <c r="AW65" i="13"/>
  <c r="AO65" i="13"/>
  <c r="AK65" i="13"/>
  <c r="AD65" i="13"/>
  <c r="Y65" i="13"/>
  <c r="Z65" i="13" s="1"/>
  <c r="X65" i="13"/>
  <c r="D65" i="13" s="1"/>
  <c r="J65" i="13"/>
  <c r="BQ64" i="13"/>
  <c r="BM64" i="13"/>
  <c r="AW64" i="13"/>
  <c r="AO64" i="13"/>
  <c r="AK64" i="13"/>
  <c r="AD64" i="13"/>
  <c r="Y64" i="13"/>
  <c r="X64" i="13"/>
  <c r="Z64" i="13" s="1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V63" i="13"/>
  <c r="R63" i="13"/>
  <c r="N63" i="13"/>
  <c r="J63" i="13"/>
  <c r="E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E62" i="13" s="1"/>
  <c r="X62" i="13"/>
  <c r="D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D61" i="13" s="1"/>
  <c r="V61" i="13"/>
  <c r="R61" i="13"/>
  <c r="N61" i="13"/>
  <c r="J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E59" i="13" s="1"/>
  <c r="X59" i="13"/>
  <c r="D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V58" i="13"/>
  <c r="R58" i="13"/>
  <c r="N58" i="13"/>
  <c r="J58" i="13"/>
  <c r="D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E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E56" i="13" s="1"/>
  <c r="X56" i="13"/>
  <c r="D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X55" i="13"/>
  <c r="D55" i="13" s="1"/>
  <c r="V55" i="13"/>
  <c r="R55" i="13"/>
  <c r="N55" i="13"/>
  <c r="J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Z54" i="13" s="1"/>
  <c r="X54" i="13"/>
  <c r="V54" i="13"/>
  <c r="R54" i="13"/>
  <c r="N54" i="13"/>
  <c r="J54" i="13"/>
  <c r="D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D53" i="13" s="1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E52" i="13" s="1"/>
  <c r="X52" i="13"/>
  <c r="D52" i="13" s="1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D51" i="13" s="1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X50" i="13"/>
  <c r="D50" i="13" s="1"/>
  <c r="V50" i="13"/>
  <c r="R50" i="13"/>
  <c r="N50" i="13"/>
  <c r="J50" i="13"/>
  <c r="E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Z49" i="13" s="1"/>
  <c r="X49" i="13"/>
  <c r="D49" i="13" s="1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Z48" i="13" s="1"/>
  <c r="X48" i="13"/>
  <c r="D48" i="13" s="1"/>
  <c r="V48" i="13"/>
  <c r="R48" i="13"/>
  <c r="N48" i="13"/>
  <c r="J48" i="13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Z47" i="13" s="1"/>
  <c r="X47" i="13"/>
  <c r="D47" i="13" s="1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V46" i="13"/>
  <c r="R46" i="13"/>
  <c r="N46" i="13"/>
  <c r="J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E45" i="13" s="1"/>
  <c r="F45" i="13" s="1"/>
  <c r="X45" i="13"/>
  <c r="D45" i="13" s="1"/>
  <c r="V45" i="13"/>
  <c r="R45" i="13"/>
  <c r="N45" i="13"/>
  <c r="J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Z44" i="13" s="1"/>
  <c r="V44" i="13"/>
  <c r="R44" i="13"/>
  <c r="N44" i="13"/>
  <c r="J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D43" i="13" s="1"/>
  <c r="V43" i="13"/>
  <c r="R43" i="13"/>
  <c r="N43" i="13"/>
  <c r="J43" i="13"/>
  <c r="E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X42" i="13"/>
  <c r="D42" i="13" s="1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D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Z40" i="13" s="1"/>
  <c r="X40" i="13"/>
  <c r="V40" i="13"/>
  <c r="R40" i="13"/>
  <c r="N40" i="13"/>
  <c r="J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Z39" i="13" s="1"/>
  <c r="X39" i="13"/>
  <c r="D39" i="13" s="1"/>
  <c r="V39" i="13"/>
  <c r="R39" i="13"/>
  <c r="N39" i="13"/>
  <c r="J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D38" i="13" s="1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E37" i="13" s="1"/>
  <c r="X37" i="13"/>
  <c r="D37" i="13" s="1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E36" i="13" s="1"/>
  <c r="X36" i="13"/>
  <c r="D36" i="13" s="1"/>
  <c r="V36" i="13"/>
  <c r="R36" i="13"/>
  <c r="N36" i="13"/>
  <c r="J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Y35" i="13" s="1"/>
  <c r="AB35" i="13"/>
  <c r="X35" i="13" s="1"/>
  <c r="U35" i="13"/>
  <c r="T35" i="13"/>
  <c r="Q35" i="13"/>
  <c r="P35" i="13"/>
  <c r="M35" i="13"/>
  <c r="L35" i="13"/>
  <c r="I35" i="13"/>
  <c r="H35" i="13"/>
  <c r="C35" i="13"/>
  <c r="CZ34" i="13"/>
  <c r="CY34" i="13"/>
  <c r="CV34" i="13"/>
  <c r="CU34" i="13"/>
  <c r="CR34" i="13"/>
  <c r="CQ34" i="13"/>
  <c r="CN34" i="13"/>
  <c r="CM34" i="13"/>
  <c r="CJ34" i="13"/>
  <c r="CI34" i="13"/>
  <c r="CF34" i="13"/>
  <c r="CE34" i="13"/>
  <c r="CB34" i="13"/>
  <c r="CA34" i="13"/>
  <c r="BX34" i="13"/>
  <c r="BW34" i="13"/>
  <c r="BT34" i="13"/>
  <c r="BS34" i="13"/>
  <c r="BP34" i="13"/>
  <c r="BO34" i="13"/>
  <c r="BL34" i="13"/>
  <c r="BM34" i="13" s="1"/>
  <c r="BK34" i="13"/>
  <c r="BH34" i="13"/>
  <c r="BG34" i="13"/>
  <c r="BD34" i="13"/>
  <c r="BC34" i="13"/>
  <c r="AZ34" i="13"/>
  <c r="AY34" i="13"/>
  <c r="AV34" i="13"/>
  <c r="AU34" i="13"/>
  <c r="AR34" i="13"/>
  <c r="AQ34" i="13"/>
  <c r="AN34" i="13"/>
  <c r="AM34" i="13"/>
  <c r="AJ34" i="13"/>
  <c r="AI34" i="13"/>
  <c r="AG34" i="13"/>
  <c r="AF34" i="13"/>
  <c r="AC34" i="13"/>
  <c r="AB34" i="13"/>
  <c r="U34" i="13"/>
  <c r="T34" i="13"/>
  <c r="Q34" i="13"/>
  <c r="P34" i="13"/>
  <c r="M34" i="13"/>
  <c r="L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X33" i="13"/>
  <c r="D33" i="13" s="1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X32" i="13"/>
  <c r="D32" i="13" s="1"/>
  <c r="V32" i="13"/>
  <c r="R32" i="13"/>
  <c r="N32" i="13"/>
  <c r="J32" i="13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E31" i="13" s="1"/>
  <c r="X31" i="13"/>
  <c r="D31" i="13" s="1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E30" i="13" s="1"/>
  <c r="X30" i="13"/>
  <c r="Z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E29" i="13" s="1"/>
  <c r="X29" i="13"/>
  <c r="D29" i="13" s="1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D28" i="13" s="1"/>
  <c r="V28" i="13"/>
  <c r="R28" i="13"/>
  <c r="N28" i="13"/>
  <c r="J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V27" i="13"/>
  <c r="R27" i="13"/>
  <c r="N27" i="13"/>
  <c r="J27" i="13"/>
  <c r="D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D26" i="13" s="1"/>
  <c r="V26" i="13"/>
  <c r="R26" i="13"/>
  <c r="N26" i="13"/>
  <c r="J26" i="13"/>
  <c r="E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D25" i="13" s="1"/>
  <c r="V25" i="13"/>
  <c r="R25" i="13"/>
  <c r="N25" i="13"/>
  <c r="J25" i="13"/>
  <c r="E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E24" i="13" s="1"/>
  <c r="X24" i="13"/>
  <c r="D24" i="13" s="1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D21" i="13" s="1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Z20" i="13" s="1"/>
  <c r="X20" i="13"/>
  <c r="W20" i="13"/>
  <c r="V20" i="13"/>
  <c r="S20" i="13"/>
  <c r="R20" i="13"/>
  <c r="O20" i="13"/>
  <c r="N20" i="13"/>
  <c r="K20" i="13"/>
  <c r="J20" i="13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Z19" i="13" s="1"/>
  <c r="X19" i="13"/>
  <c r="D19" i="13" s="1"/>
  <c r="V19" i="13"/>
  <c r="S19" i="13"/>
  <c r="R19" i="13"/>
  <c r="N19" i="13"/>
  <c r="J19" i="13"/>
  <c r="CZ18" i="13"/>
  <c r="CY18" i="13"/>
  <c r="CV18" i="13"/>
  <c r="CU18" i="13"/>
  <c r="CR18" i="13"/>
  <c r="CQ18" i="13"/>
  <c r="CN18" i="13"/>
  <c r="CM18" i="13"/>
  <c r="CJ18" i="13"/>
  <c r="CI18" i="13"/>
  <c r="CF18" i="13"/>
  <c r="CE18" i="13"/>
  <c r="CB18" i="13"/>
  <c r="CA18" i="13"/>
  <c r="BX18" i="13"/>
  <c r="BW18" i="13"/>
  <c r="BT18" i="13"/>
  <c r="BS18" i="13"/>
  <c r="BP18" i="13"/>
  <c r="BO18" i="13"/>
  <c r="BL18" i="13"/>
  <c r="BK18" i="13"/>
  <c r="BH18" i="13"/>
  <c r="BG18" i="13"/>
  <c r="BD18" i="13"/>
  <c r="BC18" i="13"/>
  <c r="AZ18" i="13"/>
  <c r="AY18" i="13"/>
  <c r="AV18" i="13"/>
  <c r="AU18" i="13"/>
  <c r="AR18" i="13"/>
  <c r="AQ18" i="13"/>
  <c r="AN18" i="13"/>
  <c r="AM18" i="13"/>
  <c r="AJ18" i="13"/>
  <c r="AI18" i="13"/>
  <c r="AG18" i="13"/>
  <c r="AF18" i="13"/>
  <c r="AC18" i="13"/>
  <c r="AB18" i="13"/>
  <c r="X18" i="13" s="1"/>
  <c r="U18" i="13"/>
  <c r="T18" i="13"/>
  <c r="Q18" i="13"/>
  <c r="P18" i="13"/>
  <c r="M18" i="13"/>
  <c r="L18" i="13"/>
  <c r="I18" i="13"/>
  <c r="K18" i="13" s="1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Z17" i="13" s="1"/>
  <c r="X17" i="13"/>
  <c r="V17" i="13"/>
  <c r="R17" i="13"/>
  <c r="N17" i="13"/>
  <c r="J17" i="13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E16" i="13" s="1"/>
  <c r="X16" i="13"/>
  <c r="D16" i="13" s="1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E15" i="13" s="1"/>
  <c r="X15" i="13"/>
  <c r="V15" i="13"/>
  <c r="R15" i="13"/>
  <c r="N15" i="13"/>
  <c r="K15" i="13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D14" i="13" s="1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E13" i="13" s="1"/>
  <c r="F13" i="13" s="1"/>
  <c r="X13" i="13"/>
  <c r="D13" i="13" s="1"/>
  <c r="V13" i="13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E12" i="13" s="1"/>
  <c r="X12" i="13"/>
  <c r="Z12" i="13" s="1"/>
  <c r="V12" i="13"/>
  <c r="R12" i="13"/>
  <c r="N12" i="13"/>
  <c r="J12" i="13"/>
  <c r="E11" i="13"/>
  <c r="D11" i="13"/>
  <c r="Y10" i="13"/>
  <c r="E10" i="13" s="1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X9" i="13"/>
  <c r="V9" i="13"/>
  <c r="R9" i="13"/>
  <c r="N9" i="13"/>
  <c r="J9" i="13"/>
  <c r="D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E8" i="13" s="1"/>
  <c r="X8" i="13"/>
  <c r="D8" i="13" s="1"/>
  <c r="V8" i="13"/>
  <c r="R8" i="13"/>
  <c r="N8" i="13"/>
  <c r="J8" i="13"/>
  <c r="DA7" i="13"/>
  <c r="CW7" i="13"/>
  <c r="CS7" i="13"/>
  <c r="CO7" i="13"/>
  <c r="CK7" i="13"/>
  <c r="CG7" i="13"/>
  <c r="CC7" i="13"/>
  <c r="BY7" i="13"/>
  <c r="BU7" i="13"/>
  <c r="BQ7" i="13"/>
  <c r="BM7" i="13"/>
  <c r="BI7" i="13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D7" i="13"/>
  <c r="DA6" i="13"/>
  <c r="CW6" i="13"/>
  <c r="CS6" i="13"/>
  <c r="CO6" i="13"/>
  <c r="CK6" i="13"/>
  <c r="CG6" i="13"/>
  <c r="CC6" i="13"/>
  <c r="BY6" i="13"/>
  <c r="BU6" i="13"/>
  <c r="BQ6" i="13"/>
  <c r="BM6" i="13"/>
  <c r="BI6" i="13"/>
  <c r="BE6" i="13"/>
  <c r="BA6" i="13"/>
  <c r="AW6" i="13"/>
  <c r="AS6" i="13"/>
  <c r="AO6" i="13"/>
  <c r="AK6" i="13"/>
  <c r="AH6" i="13"/>
  <c r="AD6" i="13"/>
  <c r="Y6" i="13"/>
  <c r="X6" i="13"/>
  <c r="D6" i="13" s="1"/>
  <c r="V6" i="13"/>
  <c r="R6" i="13"/>
  <c r="N6" i="13"/>
  <c r="J6" i="13"/>
  <c r="DB5" i="13"/>
  <c r="DA5" i="13"/>
  <c r="CZ5" i="13"/>
  <c r="CY5" i="13"/>
  <c r="CX5" i="13"/>
  <c r="CV5" i="13"/>
  <c r="CU5" i="13"/>
  <c r="CR5" i="13"/>
  <c r="CQ5" i="13"/>
  <c r="CO5" i="13"/>
  <c r="CN5" i="13"/>
  <c r="CM5" i="13"/>
  <c r="CL5" i="13"/>
  <c r="CK5" i="13"/>
  <c r="CJ5" i="13"/>
  <c r="CI5" i="13"/>
  <c r="CH5" i="13"/>
  <c r="CG5" i="13"/>
  <c r="CF5" i="13"/>
  <c r="CE5" i="13"/>
  <c r="CD5" i="13"/>
  <c r="CC5" i="13"/>
  <c r="CB5" i="13"/>
  <c r="CA5" i="13"/>
  <c r="BZ5" i="13"/>
  <c r="BY5" i="13"/>
  <c r="BX5" i="13"/>
  <c r="BW5" i="13"/>
  <c r="BV5" i="13"/>
  <c r="BU5" i="13"/>
  <c r="BT5" i="13"/>
  <c r="BS5" i="13"/>
  <c r="BR5" i="13"/>
  <c r="BQ5" i="13"/>
  <c r="BP5" i="13"/>
  <c r="BO5" i="13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R5" i="13"/>
  <c r="AQ5" i="13"/>
  <c r="AP5" i="13"/>
  <c r="AN5" i="13"/>
  <c r="AM5" i="13"/>
  <c r="AL5" i="13"/>
  <c r="AJ5" i="13"/>
  <c r="AI5" i="13"/>
  <c r="AG5" i="13"/>
  <c r="AF5" i="13"/>
  <c r="AC5" i="13"/>
  <c r="AB5" i="13"/>
  <c r="AA5" i="13"/>
  <c r="W5" i="13"/>
  <c r="U5" i="13"/>
  <c r="T5" i="13"/>
  <c r="S5" i="13"/>
  <c r="Q5" i="13"/>
  <c r="P5" i="13"/>
  <c r="O5" i="13"/>
  <c r="M5" i="13"/>
  <c r="L5" i="13"/>
  <c r="K5" i="13"/>
  <c r="I5" i="13"/>
  <c r="H5" i="13"/>
  <c r="C5" i="13"/>
  <c r="G52" i="13" l="1"/>
  <c r="G56" i="13"/>
  <c r="F85" i="13"/>
  <c r="Z33" i="13"/>
  <c r="Z70" i="13"/>
  <c r="AK71" i="13"/>
  <c r="F82" i="13"/>
  <c r="G103" i="13"/>
  <c r="E122" i="13"/>
  <c r="G122" i="13" s="1"/>
  <c r="Z128" i="13"/>
  <c r="Z134" i="13"/>
  <c r="F139" i="13"/>
  <c r="E17" i="13"/>
  <c r="F17" i="13" s="1"/>
  <c r="E20" i="13"/>
  <c r="Z27" i="13"/>
  <c r="Z38" i="13"/>
  <c r="G41" i="13"/>
  <c r="Z42" i="13"/>
  <c r="E47" i="13"/>
  <c r="Z58" i="13"/>
  <c r="N71" i="13"/>
  <c r="Z75" i="13"/>
  <c r="D95" i="13"/>
  <c r="G95" i="13" s="1"/>
  <c r="Z98" i="13"/>
  <c r="Z108" i="13"/>
  <c r="D119" i="13"/>
  <c r="Z126" i="13"/>
  <c r="AA128" i="13"/>
  <c r="AA89" i="13" s="1"/>
  <c r="F81" i="13"/>
  <c r="AA20" i="13"/>
  <c r="Z32" i="13"/>
  <c r="G36" i="13"/>
  <c r="Z61" i="13"/>
  <c r="G63" i="13"/>
  <c r="AD71" i="13"/>
  <c r="AS71" i="13"/>
  <c r="CG71" i="13"/>
  <c r="Z87" i="13"/>
  <c r="F138" i="13"/>
  <c r="U137" i="13"/>
  <c r="AJ137" i="13"/>
  <c r="AJ140" i="13" s="1"/>
  <c r="AV137" i="13"/>
  <c r="AZ137" i="13"/>
  <c r="BH137" i="13"/>
  <c r="BP137" i="13"/>
  <c r="BP140" i="13" s="1"/>
  <c r="BX137" i="13"/>
  <c r="CF137" i="13"/>
  <c r="CN137" i="13"/>
  <c r="Z9" i="13"/>
  <c r="F11" i="13"/>
  <c r="E33" i="13"/>
  <c r="Z46" i="13"/>
  <c r="Z56" i="13"/>
  <c r="F57" i="13"/>
  <c r="AH71" i="13"/>
  <c r="AW71" i="13"/>
  <c r="Z73" i="13"/>
  <c r="F74" i="13"/>
  <c r="F83" i="13"/>
  <c r="Z83" i="13"/>
  <c r="Z93" i="13"/>
  <c r="Z94" i="13"/>
  <c r="Z117" i="13"/>
  <c r="E126" i="13"/>
  <c r="F126" i="13" s="1"/>
  <c r="Z113" i="13"/>
  <c r="Z114" i="13"/>
  <c r="Z106" i="13"/>
  <c r="G62" i="13"/>
  <c r="AA22" i="13"/>
  <c r="Z136" i="13"/>
  <c r="CO89" i="13"/>
  <c r="F130" i="13"/>
  <c r="BI89" i="13"/>
  <c r="X89" i="13"/>
  <c r="Z121" i="13"/>
  <c r="Z115" i="13"/>
  <c r="AK89" i="13"/>
  <c r="BE89" i="13"/>
  <c r="CK89" i="13"/>
  <c r="BQ89" i="13"/>
  <c r="N89" i="13"/>
  <c r="BY89" i="13"/>
  <c r="Y89" i="13"/>
  <c r="CG89" i="13"/>
  <c r="Z103" i="13"/>
  <c r="AP89" i="13"/>
  <c r="E98" i="13"/>
  <c r="Z100" i="13"/>
  <c r="R89" i="13"/>
  <c r="CC89" i="13"/>
  <c r="Z92" i="13"/>
  <c r="S89" i="13"/>
  <c r="BN79" i="13"/>
  <c r="BV79" i="13"/>
  <c r="CC79" i="13"/>
  <c r="CK79" i="13"/>
  <c r="CS79" i="13"/>
  <c r="E87" i="13"/>
  <c r="F87" i="13" s="1"/>
  <c r="CH79" i="13"/>
  <c r="N79" i="13"/>
  <c r="BE79" i="13"/>
  <c r="CG79" i="13"/>
  <c r="D79" i="13"/>
  <c r="AO79" i="13"/>
  <c r="AW79" i="13"/>
  <c r="CO79" i="13"/>
  <c r="J79" i="13"/>
  <c r="W79" i="13"/>
  <c r="CL79" i="13"/>
  <c r="CC71" i="13"/>
  <c r="S71" i="13"/>
  <c r="CH71" i="13"/>
  <c r="Z76" i="13"/>
  <c r="Z77" i="13"/>
  <c r="V71" i="13"/>
  <c r="AO71" i="13"/>
  <c r="Z78" i="13"/>
  <c r="F68" i="13"/>
  <c r="CC34" i="13"/>
  <c r="P137" i="13"/>
  <c r="P140" i="13" s="1"/>
  <c r="Z63" i="13"/>
  <c r="CU137" i="13"/>
  <c r="CU140" i="13" s="1"/>
  <c r="Q137" i="13"/>
  <c r="Q140" i="13" s="1"/>
  <c r="AF137" i="13"/>
  <c r="AF140" i="13" s="1"/>
  <c r="CV137" i="13"/>
  <c r="Z51" i="13"/>
  <c r="Z53" i="13"/>
  <c r="E58" i="13"/>
  <c r="F58" i="13" s="1"/>
  <c r="G50" i="13"/>
  <c r="DA34" i="13"/>
  <c r="D46" i="13"/>
  <c r="F46" i="13" s="1"/>
  <c r="H137" i="13"/>
  <c r="H140" i="13" s="1"/>
  <c r="M137" i="13"/>
  <c r="M140" i="13" s="1"/>
  <c r="AG137" i="13"/>
  <c r="AG140" i="13" s="1"/>
  <c r="J34" i="13"/>
  <c r="R34" i="13"/>
  <c r="AD34" i="13"/>
  <c r="AK34" i="13"/>
  <c r="AS34" i="13"/>
  <c r="BA34" i="13"/>
  <c r="BI34" i="13"/>
  <c r="G43" i="13"/>
  <c r="V34" i="13"/>
  <c r="AO34" i="13"/>
  <c r="D44" i="13"/>
  <c r="G44" i="13" s="1"/>
  <c r="N34" i="13"/>
  <c r="BE34" i="13"/>
  <c r="CS34" i="13"/>
  <c r="AE34" i="13"/>
  <c r="Y34" i="13"/>
  <c r="AH34" i="13"/>
  <c r="AW34" i="13"/>
  <c r="CW34" i="13"/>
  <c r="G37" i="13"/>
  <c r="F31" i="13"/>
  <c r="F26" i="13"/>
  <c r="BS137" i="13"/>
  <c r="BS140" i="13" s="1"/>
  <c r="CA137" i="13"/>
  <c r="CA140" i="13" s="1"/>
  <c r="CO18" i="13"/>
  <c r="E32" i="13"/>
  <c r="F32" i="13" s="1"/>
  <c r="G29" i="13"/>
  <c r="AM137" i="13"/>
  <c r="AM140" i="13" s="1"/>
  <c r="AR137" i="13"/>
  <c r="AR140" i="13" s="1"/>
  <c r="CQ137" i="13"/>
  <c r="CQ140" i="13" s="1"/>
  <c r="AH18" i="13"/>
  <c r="BU18" i="13"/>
  <c r="CC18" i="13"/>
  <c r="CK18" i="13"/>
  <c r="CS18" i="13"/>
  <c r="DA18" i="13"/>
  <c r="Z28" i="13"/>
  <c r="D30" i="13"/>
  <c r="G30" i="13" s="1"/>
  <c r="G24" i="13"/>
  <c r="I137" i="13"/>
  <c r="I140" i="13" s="1"/>
  <c r="V18" i="13"/>
  <c r="Z23" i="13"/>
  <c r="R18" i="13"/>
  <c r="BA18" i="13"/>
  <c r="BQ18" i="13"/>
  <c r="CG18" i="13"/>
  <c r="BY18" i="13"/>
  <c r="F20" i="13"/>
  <c r="Z21" i="13"/>
  <c r="L137" i="13"/>
  <c r="L140" i="13" s="1"/>
  <c r="C137" i="13"/>
  <c r="C140" i="13" s="1"/>
  <c r="AC137" i="13"/>
  <c r="Y137" i="13" s="1"/>
  <c r="BD137" i="13"/>
  <c r="BD140" i="13" s="1"/>
  <c r="BL137" i="13"/>
  <c r="BL140" i="13" s="1"/>
  <c r="BT137" i="13"/>
  <c r="BV137" i="13" s="1"/>
  <c r="CB137" i="13"/>
  <c r="CD137" i="13" s="1"/>
  <c r="CJ137" i="13"/>
  <c r="CJ140" i="13" s="1"/>
  <c r="CZ137" i="13"/>
  <c r="CZ140" i="13" s="1"/>
  <c r="AW18" i="13"/>
  <c r="E21" i="13"/>
  <c r="AY137" i="13"/>
  <c r="AY140" i="13" s="1"/>
  <c r="O18" i="13"/>
  <c r="N5" i="13"/>
  <c r="Z6" i="13"/>
  <c r="F10" i="13"/>
  <c r="Z7" i="13"/>
  <c r="D12" i="13"/>
  <c r="G12" i="13" s="1"/>
  <c r="G8" i="13"/>
  <c r="Z14" i="13"/>
  <c r="G33" i="13"/>
  <c r="F33" i="13"/>
  <c r="G47" i="13"/>
  <c r="F47" i="13"/>
  <c r="F37" i="13"/>
  <c r="G74" i="13"/>
  <c r="F116" i="13"/>
  <c r="F104" i="13"/>
  <c r="G104" i="13"/>
  <c r="F107" i="13"/>
  <c r="G107" i="13"/>
  <c r="F72" i="13"/>
  <c r="F118" i="13"/>
  <c r="F59" i="13"/>
  <c r="G59" i="13"/>
  <c r="AK5" i="13"/>
  <c r="CW5" i="13"/>
  <c r="AO5" i="13"/>
  <c r="AO18" i="13"/>
  <c r="T137" i="13"/>
  <c r="T140" i="13" s="1"/>
  <c r="AB137" i="13"/>
  <c r="AI137" i="13"/>
  <c r="AI140" i="13" s="1"/>
  <c r="AN137" i="13"/>
  <c r="AP137" i="13" s="1"/>
  <c r="AU137" i="13"/>
  <c r="AU140" i="13" s="1"/>
  <c r="BC137" i="13"/>
  <c r="BC140" i="13" s="1"/>
  <c r="BG137" i="13"/>
  <c r="BG140" i="13" s="1"/>
  <c r="BK137" i="13"/>
  <c r="BK140" i="13" s="1"/>
  <c r="BO137" i="13"/>
  <c r="BO140" i="13" s="1"/>
  <c r="BW137" i="13"/>
  <c r="BW140" i="13" s="1"/>
  <c r="CE137" i="13"/>
  <c r="CE140" i="13" s="1"/>
  <c r="CI137" i="13"/>
  <c r="CI140" i="13" s="1"/>
  <c r="CM137" i="13"/>
  <c r="CM140" i="13" s="1"/>
  <c r="CR137" i="13"/>
  <c r="CS137" i="13" s="1"/>
  <c r="CY137" i="13"/>
  <c r="CY140" i="13" s="1"/>
  <c r="V5" i="13"/>
  <c r="J5" i="13"/>
  <c r="X5" i="13"/>
  <c r="G11" i="13"/>
  <c r="Z13" i="13"/>
  <c r="J18" i="13"/>
  <c r="W18" i="13"/>
  <c r="AK18" i="13"/>
  <c r="AS18" i="13"/>
  <c r="BE18" i="13"/>
  <c r="BM18" i="13"/>
  <c r="CW18" i="13"/>
  <c r="E19" i="13"/>
  <c r="Z24" i="13"/>
  <c r="Z26" i="13"/>
  <c r="Z29" i="13"/>
  <c r="Z31" i="13"/>
  <c r="BU34" i="13"/>
  <c r="CG34" i="13"/>
  <c r="CO34" i="13"/>
  <c r="Z36" i="13"/>
  <c r="E38" i="13"/>
  <c r="F38" i="13" s="1"/>
  <c r="E39" i="13"/>
  <c r="F39" i="13" s="1"/>
  <c r="Z41" i="13"/>
  <c r="Z43" i="13"/>
  <c r="Z45" i="13"/>
  <c r="E48" i="13"/>
  <c r="F48" i="13" s="1"/>
  <c r="Z50" i="13"/>
  <c r="Z52" i="13"/>
  <c r="Z55" i="13"/>
  <c r="Z57" i="13"/>
  <c r="Z62" i="13"/>
  <c r="Z66" i="13"/>
  <c r="E70" i="13"/>
  <c r="F70" i="13" s="1"/>
  <c r="BE71" i="13"/>
  <c r="BQ71" i="13"/>
  <c r="BY71" i="13"/>
  <c r="CK71" i="13"/>
  <c r="CS71" i="13"/>
  <c r="D77" i="13"/>
  <c r="F77" i="13" s="1"/>
  <c r="E78" i="13"/>
  <c r="F78" i="13" s="1"/>
  <c r="R79" i="13"/>
  <c r="AH79" i="13"/>
  <c r="BI79" i="13"/>
  <c r="BR79" i="13"/>
  <c r="CW79" i="13"/>
  <c r="G82" i="13"/>
  <c r="G83" i="13"/>
  <c r="Z85" i="13"/>
  <c r="Z88" i="13"/>
  <c r="K89" i="13"/>
  <c r="W89" i="13"/>
  <c r="AT89" i="13"/>
  <c r="BM89" i="13"/>
  <c r="BU89" i="13"/>
  <c r="DA89" i="13"/>
  <c r="V89" i="13"/>
  <c r="E93" i="13"/>
  <c r="AW89" i="13"/>
  <c r="E94" i="13"/>
  <c r="F94" i="13" s="1"/>
  <c r="Z96" i="13"/>
  <c r="Z105" i="13"/>
  <c r="Z112" i="13"/>
  <c r="E113" i="13"/>
  <c r="G113" i="13" s="1"/>
  <c r="E117" i="13"/>
  <c r="F117" i="13" s="1"/>
  <c r="Z120" i="13"/>
  <c r="Z124" i="13"/>
  <c r="Z125" i="13"/>
  <c r="Z127" i="13"/>
  <c r="Z129" i="13"/>
  <c r="G130" i="13"/>
  <c r="F131" i="13"/>
  <c r="Z135" i="13"/>
  <c r="G139" i="13"/>
  <c r="AH5" i="13"/>
  <c r="E9" i="13"/>
  <c r="F9" i="13" s="1"/>
  <c r="E14" i="13"/>
  <c r="F14" i="13" s="1"/>
  <c r="N18" i="13"/>
  <c r="AD18" i="13"/>
  <c r="G20" i="13"/>
  <c r="Z22" i="13"/>
  <c r="E23" i="13"/>
  <c r="F23" i="13" s="1"/>
  <c r="E27" i="13"/>
  <c r="F27" i="13" s="1"/>
  <c r="E28" i="13"/>
  <c r="F28" i="13" s="1"/>
  <c r="BQ34" i="13"/>
  <c r="BY34" i="13"/>
  <c r="J35" i="13"/>
  <c r="E40" i="13"/>
  <c r="F40" i="13" s="1"/>
  <c r="E42" i="13"/>
  <c r="E49" i="13"/>
  <c r="F49" i="13" s="1"/>
  <c r="E51" i="13"/>
  <c r="E53" i="13"/>
  <c r="Z59" i="13"/>
  <c r="E61" i="13"/>
  <c r="F61" i="13" s="1"/>
  <c r="E65" i="13"/>
  <c r="F65" i="13" s="1"/>
  <c r="F67" i="13"/>
  <c r="R71" i="13"/>
  <c r="BA71" i="13"/>
  <c r="BI71" i="13"/>
  <c r="CO71" i="13"/>
  <c r="CW71" i="13"/>
  <c r="Z72" i="13"/>
  <c r="E73" i="13"/>
  <c r="F73" i="13" s="1"/>
  <c r="E75" i="13"/>
  <c r="F75" i="13" s="1"/>
  <c r="E76" i="13"/>
  <c r="F76" i="13" s="1"/>
  <c r="K79" i="13"/>
  <c r="V79" i="13"/>
  <c r="AE79" i="13"/>
  <c r="AK79" i="13"/>
  <c r="AS79" i="13"/>
  <c r="BA79" i="13"/>
  <c r="F80" i="13"/>
  <c r="Z80" i="13"/>
  <c r="G81" i="13"/>
  <c r="G87" i="13"/>
  <c r="O89" i="13"/>
  <c r="AL89" i="13"/>
  <c r="E92" i="13"/>
  <c r="AD89" i="13"/>
  <c r="D97" i="13"/>
  <c r="F97" i="13" s="1"/>
  <c r="G98" i="13"/>
  <c r="Z104" i="13"/>
  <c r="E108" i="13"/>
  <c r="F108" i="13" s="1"/>
  <c r="E111" i="13"/>
  <c r="F111" i="13" s="1"/>
  <c r="Z138" i="13"/>
  <c r="F8" i="13"/>
  <c r="F36" i="13"/>
  <c r="AX89" i="13"/>
  <c r="G93" i="13"/>
  <c r="F96" i="13"/>
  <c r="Z107" i="13"/>
  <c r="E109" i="13"/>
  <c r="Z116" i="13"/>
  <c r="Z118" i="13"/>
  <c r="F119" i="13"/>
  <c r="F120" i="13"/>
  <c r="E121" i="13"/>
  <c r="F121" i="13" s="1"/>
  <c r="Z123" i="13"/>
  <c r="G132" i="13"/>
  <c r="Z133" i="13"/>
  <c r="R5" i="13"/>
  <c r="G10" i="13"/>
  <c r="Z15" i="13"/>
  <c r="AX18" i="13"/>
  <c r="BI18" i="13"/>
  <c r="F24" i="13"/>
  <c r="F29" i="13"/>
  <c r="F30" i="13"/>
  <c r="CK34" i="13"/>
  <c r="Z37" i="13"/>
  <c r="F41" i="13"/>
  <c r="F43" i="13"/>
  <c r="F50" i="13"/>
  <c r="F52" i="13"/>
  <c r="F56" i="13"/>
  <c r="F62" i="13"/>
  <c r="F63" i="13"/>
  <c r="BU71" i="13"/>
  <c r="Z74" i="13"/>
  <c r="BM79" i="13"/>
  <c r="BU79" i="13"/>
  <c r="CP79" i="13"/>
  <c r="DA79" i="13"/>
  <c r="AO89" i="13"/>
  <c r="F95" i="13"/>
  <c r="F103" i="13"/>
  <c r="G111" i="13"/>
  <c r="G121" i="13"/>
  <c r="G124" i="13"/>
  <c r="U140" i="13"/>
  <c r="AV140" i="13"/>
  <c r="BH140" i="13"/>
  <c r="BX140" i="13"/>
  <c r="CF140" i="13"/>
  <c r="CN140" i="13"/>
  <c r="X137" i="13"/>
  <c r="F84" i="13"/>
  <c r="G84" i="13"/>
  <c r="F90" i="13"/>
  <c r="G90" i="13"/>
  <c r="F99" i="13"/>
  <c r="G99" i="13"/>
  <c r="F101" i="13"/>
  <c r="G101" i="13"/>
  <c r="F102" i="13"/>
  <c r="G102" i="13"/>
  <c r="F25" i="13"/>
  <c r="F19" i="13"/>
  <c r="F93" i="13"/>
  <c r="G19" i="13"/>
  <c r="D18" i="13"/>
  <c r="F16" i="13"/>
  <c r="G16" i="13"/>
  <c r="AZ140" i="13"/>
  <c r="F91" i="13"/>
  <c r="F21" i="13"/>
  <c r="Z79" i="13"/>
  <c r="F98" i="13"/>
  <c r="AD5" i="13"/>
  <c r="CS5" i="13"/>
  <c r="E7" i="13"/>
  <c r="F7" i="13" s="1"/>
  <c r="D15" i="13"/>
  <c r="F15" i="13" s="1"/>
  <c r="Z16" i="13"/>
  <c r="E22" i="13"/>
  <c r="X34" i="13"/>
  <c r="E55" i="13"/>
  <c r="F55" i="13" s="1"/>
  <c r="D64" i="13"/>
  <c r="G64" i="13" s="1"/>
  <c r="D66" i="13"/>
  <c r="G66" i="13" s="1"/>
  <c r="G88" i="13"/>
  <c r="Z99" i="13"/>
  <c r="E100" i="13"/>
  <c r="Z101" i="13"/>
  <c r="Z102" i="13"/>
  <c r="E105" i="13"/>
  <c r="F105" i="13" s="1"/>
  <c r="E106" i="13"/>
  <c r="D110" i="13"/>
  <c r="F110" i="13" s="1"/>
  <c r="D112" i="13"/>
  <c r="F112" i="13" s="1"/>
  <c r="D114" i="13"/>
  <c r="F114" i="13" s="1"/>
  <c r="D115" i="13"/>
  <c r="F115" i="13" s="1"/>
  <c r="G119" i="13"/>
  <c r="E123" i="13"/>
  <c r="E125" i="13"/>
  <c r="E128" i="13"/>
  <c r="G131" i="13"/>
  <c r="AQ137" i="13"/>
  <c r="Y5" i="13"/>
  <c r="Z8" i="13"/>
  <c r="Z5" i="13" s="1"/>
  <c r="G13" i="13"/>
  <c r="G14" i="13"/>
  <c r="G15" i="13"/>
  <c r="CT18" i="13"/>
  <c r="Z25" i="13"/>
  <c r="G26" i="13"/>
  <c r="G27" i="13"/>
  <c r="G31" i="13"/>
  <c r="G38" i="13"/>
  <c r="G45" i="13"/>
  <c r="G57" i="13"/>
  <c r="G67" i="13"/>
  <c r="G70" i="13"/>
  <c r="G76" i="13"/>
  <c r="E79" i="13"/>
  <c r="AD79" i="13"/>
  <c r="AL79" i="13"/>
  <c r="AP79" i="13"/>
  <c r="AT79" i="13"/>
  <c r="AX79" i="13"/>
  <c r="G80" i="13"/>
  <c r="Z82" i="13"/>
  <c r="G85" i="13"/>
  <c r="G86" i="13"/>
  <c r="BN89" i="13"/>
  <c r="BR89" i="13"/>
  <c r="BV89" i="13"/>
  <c r="G91" i="13"/>
  <c r="G96" i="13"/>
  <c r="G114" i="13"/>
  <c r="G116" i="13"/>
  <c r="G118" i="13"/>
  <c r="G120" i="13"/>
  <c r="G126" i="13"/>
  <c r="E127" i="13"/>
  <c r="AA133" i="13"/>
  <c r="AA134" i="13"/>
  <c r="AA135" i="13"/>
  <c r="AA136" i="13"/>
  <c r="G138" i="13"/>
  <c r="AS5" i="13"/>
  <c r="E6" i="13"/>
  <c r="Y18" i="13"/>
  <c r="Z18" i="13" s="1"/>
  <c r="E54" i="13"/>
  <c r="Y71" i="13"/>
  <c r="Z71" i="13" s="1"/>
  <c r="E129" i="13"/>
  <c r="F129" i="13" s="1"/>
  <c r="E133" i="13"/>
  <c r="E134" i="13"/>
  <c r="E135" i="13"/>
  <c r="E136" i="13"/>
  <c r="G94" i="13" l="1"/>
  <c r="F113" i="13"/>
  <c r="G61" i="13"/>
  <c r="G17" i="13"/>
  <c r="F122" i="13"/>
  <c r="F44" i="13"/>
  <c r="G49" i="13"/>
  <c r="R137" i="13"/>
  <c r="CW137" i="13"/>
  <c r="CC137" i="13"/>
  <c r="BZ137" i="13"/>
  <c r="BE137" i="13"/>
  <c r="G77" i="13"/>
  <c r="CV140" i="13"/>
  <c r="CX140" i="13" s="1"/>
  <c r="J137" i="13"/>
  <c r="S137" i="13"/>
  <c r="Z34" i="13"/>
  <c r="CB140" i="13"/>
  <c r="CC140" i="13" s="1"/>
  <c r="AC140" i="13"/>
  <c r="Y140" i="13" s="1"/>
  <c r="CX137" i="13"/>
  <c r="AK137" i="13"/>
  <c r="AH137" i="13"/>
  <c r="AH140" i="13" s="1"/>
  <c r="BT140" i="13"/>
  <c r="BV140" i="13" s="1"/>
  <c r="G58" i="13"/>
  <c r="D35" i="13"/>
  <c r="BB137" i="13"/>
  <c r="G46" i="13"/>
  <c r="K137" i="13"/>
  <c r="CG137" i="13"/>
  <c r="BU137" i="13"/>
  <c r="BF137" i="13"/>
  <c r="G39" i="13"/>
  <c r="N137" i="13"/>
  <c r="CP137" i="13"/>
  <c r="G32" i="13"/>
  <c r="CT137" i="13"/>
  <c r="AT137" i="13"/>
  <c r="BA137" i="13"/>
  <c r="O137" i="13"/>
  <c r="CR140" i="13"/>
  <c r="CT140" i="13" s="1"/>
  <c r="AW137" i="13"/>
  <c r="CW140" i="13"/>
  <c r="BQ137" i="13"/>
  <c r="V137" i="13"/>
  <c r="G28" i="13"/>
  <c r="AL137" i="13"/>
  <c r="AO137" i="13"/>
  <c r="CO137" i="13"/>
  <c r="BJ137" i="13"/>
  <c r="G23" i="13"/>
  <c r="DB137" i="13"/>
  <c r="DA137" i="13"/>
  <c r="BN137" i="13"/>
  <c r="AX137" i="13"/>
  <c r="AE137" i="13"/>
  <c r="AQ140" i="13"/>
  <c r="AT140" i="13" s="1"/>
  <c r="CS140" i="13"/>
  <c r="AS137" i="13"/>
  <c r="AB140" i="13"/>
  <c r="X140" i="13" s="1"/>
  <c r="CH137" i="13"/>
  <c r="BY137" i="13"/>
  <c r="BI137" i="13"/>
  <c r="AD137" i="13"/>
  <c r="F12" i="13"/>
  <c r="F109" i="13"/>
  <c r="G109" i="13"/>
  <c r="F51" i="13"/>
  <c r="G51" i="13"/>
  <c r="F92" i="13"/>
  <c r="G92" i="13"/>
  <c r="G117" i="13"/>
  <c r="G108" i="13"/>
  <c r="G9" i="13"/>
  <c r="Z89" i="13"/>
  <c r="G110" i="13"/>
  <c r="F66" i="13"/>
  <c r="G112" i="13"/>
  <c r="BM137" i="13"/>
  <c r="D5" i="13"/>
  <c r="AN140" i="13"/>
  <c r="AO140" i="13" s="1"/>
  <c r="CL137" i="13"/>
  <c r="BR137" i="13"/>
  <c r="W137" i="13"/>
  <c r="G75" i="13"/>
  <c r="G40" i="13"/>
  <c r="D71" i="13"/>
  <c r="G97" i="13"/>
  <c r="G78" i="13"/>
  <c r="F53" i="13"/>
  <c r="G53" i="13"/>
  <c r="G115" i="13"/>
  <c r="G65" i="13"/>
  <c r="G48" i="13"/>
  <c r="F42" i="13"/>
  <c r="G42" i="13"/>
  <c r="CK137" i="13"/>
  <c r="G73" i="13"/>
  <c r="E71" i="13"/>
  <c r="F134" i="13"/>
  <c r="G134" i="13"/>
  <c r="AK140" i="13"/>
  <c r="AL140" i="13"/>
  <c r="CO140" i="13"/>
  <c r="CP140" i="13"/>
  <c r="AW140" i="13"/>
  <c r="AX140" i="13"/>
  <c r="F135" i="13"/>
  <c r="G135" i="13"/>
  <c r="G127" i="13"/>
  <c r="F127" i="13"/>
  <c r="F133" i="13"/>
  <c r="G133" i="13"/>
  <c r="E34" i="13"/>
  <c r="F54" i="13"/>
  <c r="F125" i="13"/>
  <c r="G125" i="13"/>
  <c r="BA140" i="13"/>
  <c r="BB140" i="13"/>
  <c r="O140" i="13"/>
  <c r="N140" i="13"/>
  <c r="DA140" i="13"/>
  <c r="DB140" i="13"/>
  <c r="BY140" i="13"/>
  <c r="BZ140" i="13"/>
  <c r="BE140" i="13"/>
  <c r="BF140" i="13"/>
  <c r="S140" i="13"/>
  <c r="R140" i="13"/>
  <c r="D34" i="13"/>
  <c r="F64" i="13"/>
  <c r="E5" i="13"/>
  <c r="F6" i="13"/>
  <c r="F128" i="13"/>
  <c r="G128" i="13"/>
  <c r="F100" i="13"/>
  <c r="G100" i="13"/>
  <c r="Z137" i="13"/>
  <c r="AA137" i="13"/>
  <c r="CK140" i="13"/>
  <c r="CL140" i="13"/>
  <c r="BQ140" i="13"/>
  <c r="BR140" i="13"/>
  <c r="W140" i="13"/>
  <c r="V140" i="13"/>
  <c r="D89" i="13"/>
  <c r="G79" i="13"/>
  <c r="F79" i="13"/>
  <c r="F106" i="13"/>
  <c r="G106" i="13"/>
  <c r="F22" i="13"/>
  <c r="G22" i="13"/>
  <c r="F136" i="13"/>
  <c r="G136" i="13"/>
  <c r="F123" i="13"/>
  <c r="G123" i="13"/>
  <c r="BM140" i="13"/>
  <c r="BN140" i="13"/>
  <c r="K140" i="13"/>
  <c r="J140" i="13"/>
  <c r="CG140" i="13"/>
  <c r="CH140" i="13"/>
  <c r="BI140" i="13"/>
  <c r="BJ140" i="13"/>
  <c r="E89" i="13"/>
  <c r="E18" i="13"/>
  <c r="E35" i="13"/>
  <c r="R139" i="16"/>
  <c r="P139" i="16"/>
  <c r="N139" i="16"/>
  <c r="M139" i="16"/>
  <c r="K139" i="16"/>
  <c r="J139" i="16"/>
  <c r="I139" i="16"/>
  <c r="H139" i="16"/>
  <c r="G139" i="16"/>
  <c r="F139" i="16"/>
  <c r="E139" i="16"/>
  <c r="T135" i="16"/>
  <c r="R135" i="16"/>
  <c r="P135" i="16"/>
  <c r="N135" i="16"/>
  <c r="M135" i="16"/>
  <c r="K135" i="16"/>
  <c r="J135" i="16"/>
  <c r="I135" i="16"/>
  <c r="G135" i="16"/>
  <c r="F135" i="16"/>
  <c r="E135" i="16"/>
  <c r="T132" i="16"/>
  <c r="R132" i="16"/>
  <c r="P132" i="16"/>
  <c r="N132" i="16"/>
  <c r="L132" i="16"/>
  <c r="O132" i="16" s="1"/>
  <c r="K132" i="16"/>
  <c r="J132" i="16"/>
  <c r="I132" i="16"/>
  <c r="H132" i="16"/>
  <c r="G132" i="16"/>
  <c r="F132" i="16"/>
  <c r="E132" i="16"/>
  <c r="C132" i="16" s="1"/>
  <c r="T131" i="16"/>
  <c r="R131" i="16"/>
  <c r="P131" i="16"/>
  <c r="N131" i="16"/>
  <c r="L131" i="16"/>
  <c r="O131" i="16" s="1"/>
  <c r="J131" i="16"/>
  <c r="I131" i="16"/>
  <c r="H131" i="16"/>
  <c r="F131" i="16"/>
  <c r="E131" i="16"/>
  <c r="T130" i="16"/>
  <c r="R130" i="16"/>
  <c r="N130" i="16"/>
  <c r="O130" i="16" s="1"/>
  <c r="K130" i="16"/>
  <c r="J130" i="16"/>
  <c r="I130" i="16"/>
  <c r="H130" i="16"/>
  <c r="G130" i="16"/>
  <c r="F130" i="16"/>
  <c r="E130" i="16"/>
  <c r="T128" i="16"/>
  <c r="R128" i="16"/>
  <c r="P128" i="16"/>
  <c r="N128" i="16"/>
  <c r="L128" i="16"/>
  <c r="O128" i="16" s="1"/>
  <c r="K128" i="16"/>
  <c r="J128" i="16"/>
  <c r="I128" i="16"/>
  <c r="H128" i="16"/>
  <c r="G128" i="16"/>
  <c r="F128" i="16"/>
  <c r="E128" i="16"/>
  <c r="T127" i="16"/>
  <c r="R127" i="16"/>
  <c r="P127" i="16"/>
  <c r="N127" i="16"/>
  <c r="L127" i="16"/>
  <c r="O127" i="16" s="1"/>
  <c r="K127" i="16"/>
  <c r="J127" i="16"/>
  <c r="I127" i="16"/>
  <c r="H127" i="16"/>
  <c r="G127" i="16"/>
  <c r="F127" i="16"/>
  <c r="E127" i="16"/>
  <c r="T126" i="16"/>
  <c r="R126" i="16"/>
  <c r="P126" i="16"/>
  <c r="L126" i="16"/>
  <c r="O126" i="16" s="1"/>
  <c r="K126" i="16"/>
  <c r="J126" i="16"/>
  <c r="I126" i="16"/>
  <c r="F126" i="16"/>
  <c r="E126" i="16"/>
  <c r="T125" i="16"/>
  <c r="R125" i="16"/>
  <c r="P125" i="16"/>
  <c r="I125" i="16"/>
  <c r="H125" i="16"/>
  <c r="E125" i="16"/>
  <c r="T124" i="16"/>
  <c r="R124" i="16"/>
  <c r="P124" i="16"/>
  <c r="N124" i="16"/>
  <c r="L124" i="16"/>
  <c r="K124" i="16"/>
  <c r="J124" i="16"/>
  <c r="I124" i="16"/>
  <c r="H124" i="16"/>
  <c r="G124" i="16"/>
  <c r="F124" i="16"/>
  <c r="E124" i="16"/>
  <c r="T123" i="16"/>
  <c r="R123" i="16"/>
  <c r="P123" i="16"/>
  <c r="N123" i="16"/>
  <c r="O123" i="16" s="1"/>
  <c r="K123" i="16"/>
  <c r="J123" i="16"/>
  <c r="I123" i="16"/>
  <c r="H123" i="16"/>
  <c r="F123" i="16"/>
  <c r="E123" i="16"/>
  <c r="R121" i="16"/>
  <c r="P121" i="16"/>
  <c r="N121" i="16"/>
  <c r="M121" i="16"/>
  <c r="K121" i="16"/>
  <c r="I121" i="16"/>
  <c r="F121" i="16"/>
  <c r="E121" i="16"/>
  <c r="T120" i="16"/>
  <c r="R120" i="16"/>
  <c r="P120" i="16"/>
  <c r="N120" i="16"/>
  <c r="M120" i="16"/>
  <c r="L120" i="16"/>
  <c r="K120" i="16"/>
  <c r="J120" i="16"/>
  <c r="I120" i="16"/>
  <c r="F120" i="16"/>
  <c r="E120" i="16"/>
  <c r="T119" i="16"/>
  <c r="R119" i="16"/>
  <c r="P119" i="16"/>
  <c r="J119" i="16"/>
  <c r="I119" i="16"/>
  <c r="H119" i="16"/>
  <c r="G119" i="16"/>
  <c r="F119" i="16"/>
  <c r="E119" i="16"/>
  <c r="T118" i="16"/>
  <c r="R118" i="16"/>
  <c r="P118" i="16"/>
  <c r="N118" i="16"/>
  <c r="L118" i="16"/>
  <c r="K118" i="16"/>
  <c r="J118" i="16"/>
  <c r="I118" i="16"/>
  <c r="H118" i="16"/>
  <c r="G118" i="16"/>
  <c r="F118" i="16"/>
  <c r="E118" i="16"/>
  <c r="R117" i="16"/>
  <c r="P117" i="16"/>
  <c r="N117" i="16"/>
  <c r="O117" i="16" s="1"/>
  <c r="I117" i="16"/>
  <c r="H117" i="16"/>
  <c r="F117" i="16"/>
  <c r="E117" i="16"/>
  <c r="T116" i="16"/>
  <c r="R116" i="16"/>
  <c r="P116" i="16"/>
  <c r="N116" i="16"/>
  <c r="O116" i="16" s="1"/>
  <c r="J116" i="16"/>
  <c r="I116" i="16"/>
  <c r="H116" i="16"/>
  <c r="G116" i="16"/>
  <c r="F116" i="16"/>
  <c r="E116" i="16"/>
  <c r="T115" i="16"/>
  <c r="R115" i="16"/>
  <c r="P115" i="16"/>
  <c r="N115" i="16"/>
  <c r="M115" i="16"/>
  <c r="M113" i="16" s="1"/>
  <c r="K115" i="16"/>
  <c r="J115" i="16"/>
  <c r="I115" i="16"/>
  <c r="H115" i="16"/>
  <c r="G115" i="16"/>
  <c r="F115" i="16"/>
  <c r="E115" i="16"/>
  <c r="T114" i="16"/>
  <c r="T113" i="16" s="1"/>
  <c r="R114" i="16"/>
  <c r="P114" i="16"/>
  <c r="N114" i="16"/>
  <c r="L114" i="16"/>
  <c r="K114" i="16"/>
  <c r="J114" i="16"/>
  <c r="I114" i="16"/>
  <c r="H114" i="16"/>
  <c r="H113" i="16" s="1"/>
  <c r="G114" i="16"/>
  <c r="F114" i="16"/>
  <c r="E114" i="16"/>
  <c r="N112" i="16"/>
  <c r="J112" i="16"/>
  <c r="J109" i="16" s="1"/>
  <c r="I112" i="16"/>
  <c r="I109" i="16" s="1"/>
  <c r="H112" i="16"/>
  <c r="H109" i="16" s="1"/>
  <c r="G112" i="16"/>
  <c r="G109" i="16" s="1"/>
  <c r="E112" i="16"/>
  <c r="C111" i="16"/>
  <c r="U111" i="16" s="1"/>
  <c r="T110" i="16"/>
  <c r="R110" i="16"/>
  <c r="P110" i="16"/>
  <c r="N110" i="16"/>
  <c r="L110" i="16"/>
  <c r="J110" i="16"/>
  <c r="I110" i="16"/>
  <c r="H110" i="16"/>
  <c r="G110" i="16"/>
  <c r="F110" i="16"/>
  <c r="E110" i="16"/>
  <c r="E109" i="16"/>
  <c r="T108" i="16"/>
  <c r="R108" i="16"/>
  <c r="Q108" i="16"/>
  <c r="P108" i="16"/>
  <c r="N108" i="16"/>
  <c r="M108" i="16"/>
  <c r="L108" i="16"/>
  <c r="K108" i="16"/>
  <c r="J108" i="16"/>
  <c r="I108" i="16"/>
  <c r="H108" i="16"/>
  <c r="G108" i="16"/>
  <c r="F108" i="16"/>
  <c r="E108" i="16"/>
  <c r="D108" i="16"/>
  <c r="T107" i="16"/>
  <c r="R107" i="16"/>
  <c r="P107" i="16"/>
  <c r="N107" i="16"/>
  <c r="L107" i="16"/>
  <c r="K107" i="16"/>
  <c r="J107" i="16"/>
  <c r="I107" i="16"/>
  <c r="H107" i="16"/>
  <c r="G107" i="16"/>
  <c r="F107" i="16"/>
  <c r="E107" i="16"/>
  <c r="D107" i="16"/>
  <c r="T106" i="16"/>
  <c r="R106" i="16"/>
  <c r="P106" i="16"/>
  <c r="N106" i="16"/>
  <c r="M106" i="16"/>
  <c r="L106" i="16"/>
  <c r="O106" i="16" s="1"/>
  <c r="K106" i="16"/>
  <c r="J106" i="16"/>
  <c r="I106" i="16"/>
  <c r="H106" i="16"/>
  <c r="G106" i="16"/>
  <c r="F106" i="16"/>
  <c r="E106" i="16"/>
  <c r="D106" i="16"/>
  <c r="T105" i="16"/>
  <c r="R105" i="16"/>
  <c r="P105" i="16"/>
  <c r="N105" i="16"/>
  <c r="L105" i="16"/>
  <c r="K105" i="16"/>
  <c r="J105" i="16"/>
  <c r="I105" i="16"/>
  <c r="H105" i="16"/>
  <c r="G105" i="16"/>
  <c r="F105" i="16"/>
  <c r="E105" i="16"/>
  <c r="D105" i="16" s="1"/>
  <c r="T104" i="16"/>
  <c r="R104" i="16"/>
  <c r="P104" i="16"/>
  <c r="N104" i="16"/>
  <c r="L104" i="16"/>
  <c r="K104" i="16"/>
  <c r="J104" i="16"/>
  <c r="I104" i="16"/>
  <c r="H104" i="16"/>
  <c r="G104" i="16"/>
  <c r="F104" i="16"/>
  <c r="E104" i="16"/>
  <c r="D104" i="16" s="1"/>
  <c r="T103" i="16"/>
  <c r="R103" i="16"/>
  <c r="P103" i="16"/>
  <c r="N103" i="16"/>
  <c r="L103" i="16"/>
  <c r="K103" i="16"/>
  <c r="J103" i="16"/>
  <c r="I103" i="16"/>
  <c r="H103" i="16"/>
  <c r="G103" i="16"/>
  <c r="F103" i="16"/>
  <c r="E103" i="16"/>
  <c r="D103" i="16" s="1"/>
  <c r="T102" i="16"/>
  <c r="R102" i="16"/>
  <c r="P102" i="16"/>
  <c r="N102" i="16"/>
  <c r="L102" i="16"/>
  <c r="K102" i="16"/>
  <c r="J102" i="16"/>
  <c r="I102" i="16"/>
  <c r="H102" i="16"/>
  <c r="G102" i="16"/>
  <c r="F102" i="16"/>
  <c r="E102" i="16"/>
  <c r="T101" i="16"/>
  <c r="R101" i="16"/>
  <c r="P101" i="16"/>
  <c r="N101" i="16"/>
  <c r="L101" i="16"/>
  <c r="K101" i="16"/>
  <c r="J101" i="16"/>
  <c r="I101" i="16"/>
  <c r="H101" i="16"/>
  <c r="G101" i="16"/>
  <c r="F101" i="16"/>
  <c r="E101" i="16"/>
  <c r="T100" i="16"/>
  <c r="R100" i="16"/>
  <c r="P100" i="16"/>
  <c r="N100" i="16"/>
  <c r="O100" i="16" s="1"/>
  <c r="K100" i="16"/>
  <c r="J100" i="16"/>
  <c r="I100" i="16"/>
  <c r="H100" i="16"/>
  <c r="G100" i="16"/>
  <c r="F100" i="16"/>
  <c r="E100" i="16"/>
  <c r="T99" i="16"/>
  <c r="R99" i="16"/>
  <c r="P99" i="16"/>
  <c r="N99" i="16"/>
  <c r="O99" i="16" s="1"/>
  <c r="K99" i="16"/>
  <c r="J99" i="16"/>
  <c r="I99" i="16"/>
  <c r="H99" i="16"/>
  <c r="G99" i="16"/>
  <c r="F99" i="16"/>
  <c r="E99" i="16"/>
  <c r="T98" i="16"/>
  <c r="R98" i="16"/>
  <c r="N98" i="16"/>
  <c r="L98" i="16"/>
  <c r="O98" i="16" s="1"/>
  <c r="K98" i="16"/>
  <c r="J98" i="16"/>
  <c r="I98" i="16"/>
  <c r="H98" i="16"/>
  <c r="G98" i="16"/>
  <c r="F98" i="16"/>
  <c r="E98" i="16"/>
  <c r="T97" i="16"/>
  <c r="R97" i="16"/>
  <c r="P97" i="16"/>
  <c r="N97" i="16"/>
  <c r="O97" i="16" s="1"/>
  <c r="K97" i="16"/>
  <c r="J97" i="16"/>
  <c r="I97" i="16"/>
  <c r="H97" i="16"/>
  <c r="G97" i="16"/>
  <c r="F97" i="16"/>
  <c r="E97" i="16"/>
  <c r="T96" i="16"/>
  <c r="R96" i="16"/>
  <c r="P96" i="16"/>
  <c r="N96" i="16"/>
  <c r="O96" i="16" s="1"/>
  <c r="J96" i="16"/>
  <c r="I96" i="16"/>
  <c r="H96" i="16"/>
  <c r="G96" i="16"/>
  <c r="F96" i="16"/>
  <c r="E96" i="16"/>
  <c r="T95" i="16"/>
  <c r="R95" i="16"/>
  <c r="R93" i="16" s="1"/>
  <c r="P95" i="16"/>
  <c r="N95" i="16"/>
  <c r="L95" i="16"/>
  <c r="K95" i="16"/>
  <c r="I95" i="16"/>
  <c r="H95" i="16"/>
  <c r="G95" i="16"/>
  <c r="F95" i="16"/>
  <c r="E95" i="16"/>
  <c r="N94" i="16"/>
  <c r="K94" i="16"/>
  <c r="I94" i="16"/>
  <c r="I93" i="16" s="1"/>
  <c r="H94" i="16"/>
  <c r="F94" i="16"/>
  <c r="E94" i="16"/>
  <c r="T92" i="16"/>
  <c r="R92" i="16"/>
  <c r="P92" i="16"/>
  <c r="N92" i="16"/>
  <c r="L92" i="16"/>
  <c r="O92" i="16" s="1"/>
  <c r="K92" i="16"/>
  <c r="J92" i="16"/>
  <c r="I92" i="16"/>
  <c r="H92" i="16"/>
  <c r="G92" i="16"/>
  <c r="F92" i="16"/>
  <c r="E92" i="16"/>
  <c r="D92" i="16"/>
  <c r="R91" i="16"/>
  <c r="P91" i="16"/>
  <c r="N91" i="16"/>
  <c r="L91" i="16"/>
  <c r="O91" i="16" s="1"/>
  <c r="K91" i="16"/>
  <c r="J91" i="16"/>
  <c r="I91" i="16"/>
  <c r="H91" i="16"/>
  <c r="G91" i="16"/>
  <c r="F91" i="16"/>
  <c r="E91" i="16"/>
  <c r="R90" i="16"/>
  <c r="N90" i="16"/>
  <c r="L90" i="16"/>
  <c r="O90" i="16" s="1"/>
  <c r="K90" i="16"/>
  <c r="J90" i="16"/>
  <c r="I90" i="16"/>
  <c r="H90" i="16"/>
  <c r="G90" i="16"/>
  <c r="F90" i="16"/>
  <c r="E90" i="16"/>
  <c r="D90" i="16"/>
  <c r="T89" i="16"/>
  <c r="R89" i="16"/>
  <c r="R88" i="16" s="1"/>
  <c r="P89" i="16"/>
  <c r="N89" i="16"/>
  <c r="N88" i="16" s="1"/>
  <c r="L89" i="16"/>
  <c r="K89" i="16"/>
  <c r="K88" i="16" s="1"/>
  <c r="J89" i="16"/>
  <c r="I89" i="16"/>
  <c r="I88" i="16" s="1"/>
  <c r="H89" i="16"/>
  <c r="G89" i="16"/>
  <c r="G88" i="16" s="1"/>
  <c r="F89" i="16"/>
  <c r="E89" i="16"/>
  <c r="E88" i="16" s="1"/>
  <c r="C87" i="16"/>
  <c r="U87" i="16" s="1"/>
  <c r="T86" i="16"/>
  <c r="R86" i="16"/>
  <c r="P86" i="16"/>
  <c r="N86" i="16"/>
  <c r="L86" i="16"/>
  <c r="J86" i="16"/>
  <c r="I86" i="16"/>
  <c r="H86" i="16"/>
  <c r="G86" i="16"/>
  <c r="F86" i="16"/>
  <c r="E86" i="16"/>
  <c r="D86" i="16"/>
  <c r="T85" i="16"/>
  <c r="R85" i="16"/>
  <c r="P85" i="16"/>
  <c r="N85" i="16"/>
  <c r="L85" i="16"/>
  <c r="J85" i="16"/>
  <c r="I85" i="16"/>
  <c r="H85" i="16"/>
  <c r="G85" i="16"/>
  <c r="F85" i="16"/>
  <c r="E85" i="16"/>
  <c r="D85" i="16"/>
  <c r="P84" i="16"/>
  <c r="K83" i="16"/>
  <c r="T82" i="16"/>
  <c r="T79" i="16" s="1"/>
  <c r="R82" i="16"/>
  <c r="R79" i="16" s="1"/>
  <c r="P82" i="16"/>
  <c r="P79" i="16" s="1"/>
  <c r="N82" i="16"/>
  <c r="N79" i="16" s="1"/>
  <c r="L82" i="16"/>
  <c r="J82" i="16"/>
  <c r="J79" i="16" s="1"/>
  <c r="I82" i="16"/>
  <c r="I79" i="16" s="1"/>
  <c r="H82" i="16"/>
  <c r="H79" i="16" s="1"/>
  <c r="G82" i="16"/>
  <c r="G79" i="16" s="1"/>
  <c r="F82" i="16"/>
  <c r="F79" i="16" s="1"/>
  <c r="E82" i="16"/>
  <c r="E79" i="16" s="1"/>
  <c r="D82" i="16"/>
  <c r="D79" i="16" s="1"/>
  <c r="K81" i="16"/>
  <c r="K79" i="16" s="1"/>
  <c r="C81" i="16"/>
  <c r="C80" i="16"/>
  <c r="T78" i="16"/>
  <c r="R78" i="16"/>
  <c r="P78" i="16"/>
  <c r="N78" i="16"/>
  <c r="L78" i="16"/>
  <c r="K78" i="16"/>
  <c r="J78" i="16"/>
  <c r="I78" i="16"/>
  <c r="H78" i="16"/>
  <c r="G78" i="16"/>
  <c r="F78" i="16"/>
  <c r="E78" i="16"/>
  <c r="T77" i="16"/>
  <c r="R77" i="16"/>
  <c r="Q77" i="16"/>
  <c r="I77" i="16"/>
  <c r="H77" i="16"/>
  <c r="G77" i="16"/>
  <c r="E77" i="16"/>
  <c r="T76" i="16"/>
  <c r="R76" i="16"/>
  <c r="P76" i="16"/>
  <c r="N76" i="16"/>
  <c r="L76" i="16"/>
  <c r="O76" i="16" s="1"/>
  <c r="K76" i="16"/>
  <c r="J76" i="16"/>
  <c r="I76" i="16"/>
  <c r="H76" i="16"/>
  <c r="G76" i="16"/>
  <c r="F76" i="16"/>
  <c r="E76" i="16"/>
  <c r="T75" i="16"/>
  <c r="R75" i="16"/>
  <c r="P75" i="16"/>
  <c r="N75" i="16"/>
  <c r="L75" i="16"/>
  <c r="O75" i="16" s="1"/>
  <c r="K75" i="16"/>
  <c r="J75" i="16"/>
  <c r="I75" i="16"/>
  <c r="H75" i="16"/>
  <c r="G75" i="16"/>
  <c r="F75" i="16"/>
  <c r="E75" i="16"/>
  <c r="T74" i="16"/>
  <c r="R74" i="16"/>
  <c r="P74" i="16"/>
  <c r="N74" i="16"/>
  <c r="L74" i="16"/>
  <c r="O74" i="16" s="1"/>
  <c r="J74" i="16"/>
  <c r="I74" i="16"/>
  <c r="H74" i="16"/>
  <c r="G74" i="16"/>
  <c r="F74" i="16"/>
  <c r="E74" i="16"/>
  <c r="T73" i="16"/>
  <c r="R73" i="16"/>
  <c r="P73" i="16"/>
  <c r="N73" i="16"/>
  <c r="L73" i="16"/>
  <c r="K73" i="16"/>
  <c r="J73" i="16"/>
  <c r="I73" i="16"/>
  <c r="H73" i="16"/>
  <c r="G73" i="16"/>
  <c r="F73" i="16"/>
  <c r="E73" i="16"/>
  <c r="T72" i="16"/>
  <c r="R72" i="16"/>
  <c r="P72" i="16"/>
  <c r="N72" i="16"/>
  <c r="L72" i="16"/>
  <c r="J72" i="16"/>
  <c r="I72" i="16"/>
  <c r="H72" i="16"/>
  <c r="F72" i="16"/>
  <c r="E72" i="16"/>
  <c r="T71" i="16"/>
  <c r="R71" i="16"/>
  <c r="P71" i="16"/>
  <c r="N71" i="16"/>
  <c r="L71" i="16"/>
  <c r="K71" i="16"/>
  <c r="J71" i="16"/>
  <c r="I71" i="16"/>
  <c r="H71" i="16"/>
  <c r="G71" i="16"/>
  <c r="F71" i="16"/>
  <c r="E71" i="16"/>
  <c r="T70" i="16"/>
  <c r="R70" i="16"/>
  <c r="P70" i="16"/>
  <c r="N70" i="16"/>
  <c r="L70" i="16"/>
  <c r="K70" i="16"/>
  <c r="J70" i="16"/>
  <c r="I70" i="16"/>
  <c r="H70" i="16"/>
  <c r="G70" i="16"/>
  <c r="F70" i="16"/>
  <c r="E70" i="16"/>
  <c r="T69" i="16"/>
  <c r="R69" i="16"/>
  <c r="P69" i="16"/>
  <c r="N69" i="16"/>
  <c r="L69" i="16"/>
  <c r="K69" i="16"/>
  <c r="J69" i="16"/>
  <c r="I69" i="16"/>
  <c r="H69" i="16"/>
  <c r="G69" i="16"/>
  <c r="F69" i="16"/>
  <c r="E69" i="16"/>
  <c r="T68" i="16"/>
  <c r="R68" i="16"/>
  <c r="P68" i="16"/>
  <c r="N68" i="16"/>
  <c r="L68" i="16"/>
  <c r="K68" i="16"/>
  <c r="J68" i="16"/>
  <c r="I68" i="16"/>
  <c r="H68" i="16"/>
  <c r="G68" i="16"/>
  <c r="F68" i="16"/>
  <c r="E68" i="16"/>
  <c r="D68" i="16" s="1"/>
  <c r="T67" i="16"/>
  <c r="R67" i="16"/>
  <c r="P67" i="16"/>
  <c r="N67" i="16"/>
  <c r="O67" i="16" s="1"/>
  <c r="K67" i="16"/>
  <c r="I67" i="16"/>
  <c r="F67" i="16"/>
  <c r="E67" i="16"/>
  <c r="D67" i="16" s="1"/>
  <c r="L66" i="16"/>
  <c r="O66" i="16" s="1"/>
  <c r="I66" i="16"/>
  <c r="F66" i="16"/>
  <c r="E66" i="16"/>
  <c r="D66" i="16" s="1"/>
  <c r="T65" i="16"/>
  <c r="R65" i="16"/>
  <c r="N65" i="16"/>
  <c r="L65" i="16"/>
  <c r="O65" i="16" s="1"/>
  <c r="K65" i="16"/>
  <c r="J65" i="16"/>
  <c r="I65" i="16"/>
  <c r="H65" i="16"/>
  <c r="G65" i="16"/>
  <c r="F65" i="16"/>
  <c r="E65" i="16"/>
  <c r="T64" i="16"/>
  <c r="R64" i="16"/>
  <c r="P64" i="16"/>
  <c r="N64" i="16"/>
  <c r="L64" i="16"/>
  <c r="O64" i="16" s="1"/>
  <c r="K64" i="16"/>
  <c r="J64" i="16"/>
  <c r="I64" i="16"/>
  <c r="H64" i="16"/>
  <c r="G64" i="16"/>
  <c r="F64" i="16"/>
  <c r="E64" i="16"/>
  <c r="T63" i="16"/>
  <c r="R63" i="16"/>
  <c r="P63" i="16"/>
  <c r="N63" i="16"/>
  <c r="L63" i="16"/>
  <c r="O63" i="16" s="1"/>
  <c r="K63" i="16"/>
  <c r="J63" i="16"/>
  <c r="I63" i="16"/>
  <c r="H63" i="16"/>
  <c r="G63" i="16"/>
  <c r="F63" i="16"/>
  <c r="E63" i="16"/>
  <c r="T62" i="16"/>
  <c r="R62" i="16"/>
  <c r="P62" i="16"/>
  <c r="N62" i="16"/>
  <c r="L62" i="16"/>
  <c r="O62" i="16" s="1"/>
  <c r="K62" i="16"/>
  <c r="J62" i="16"/>
  <c r="I62" i="16"/>
  <c r="H62" i="16"/>
  <c r="G62" i="16"/>
  <c r="F62" i="16"/>
  <c r="E62" i="16"/>
  <c r="T61" i="16"/>
  <c r="R61" i="16"/>
  <c r="P61" i="16"/>
  <c r="K61" i="16"/>
  <c r="J61" i="16"/>
  <c r="I61" i="16"/>
  <c r="H61" i="16"/>
  <c r="G61" i="16"/>
  <c r="F61" i="16"/>
  <c r="E61" i="16"/>
  <c r="T60" i="16"/>
  <c r="R60" i="16"/>
  <c r="P60" i="16"/>
  <c r="N60" i="16"/>
  <c r="L60" i="16"/>
  <c r="K60" i="16"/>
  <c r="J60" i="16"/>
  <c r="I60" i="16"/>
  <c r="H60" i="16"/>
  <c r="G60" i="16"/>
  <c r="F60" i="16"/>
  <c r="E60" i="16"/>
  <c r="T59" i="16"/>
  <c r="R59" i="16"/>
  <c r="N59" i="16"/>
  <c r="L59" i="16"/>
  <c r="K59" i="16"/>
  <c r="I59" i="16"/>
  <c r="H59" i="16"/>
  <c r="G59" i="16"/>
  <c r="F59" i="16"/>
  <c r="E59" i="16"/>
  <c r="R58" i="16"/>
  <c r="P58" i="16"/>
  <c r="K58" i="16"/>
  <c r="I58" i="16"/>
  <c r="F58" i="16"/>
  <c r="E58" i="16"/>
  <c r="T57" i="16"/>
  <c r="R57" i="16"/>
  <c r="P57" i="16"/>
  <c r="N57" i="16"/>
  <c r="O57" i="16" s="1"/>
  <c r="J57" i="16"/>
  <c r="I57" i="16"/>
  <c r="H57" i="16"/>
  <c r="F57" i="16"/>
  <c r="E57" i="16"/>
  <c r="T56" i="16"/>
  <c r="R56" i="16"/>
  <c r="P56" i="16"/>
  <c r="N56" i="16"/>
  <c r="L56" i="16"/>
  <c r="K56" i="16"/>
  <c r="J56" i="16"/>
  <c r="I56" i="16"/>
  <c r="H56" i="16"/>
  <c r="G56" i="16"/>
  <c r="F56" i="16"/>
  <c r="E56" i="16"/>
  <c r="T55" i="16"/>
  <c r="R55" i="16"/>
  <c r="P55" i="16"/>
  <c r="N55" i="16"/>
  <c r="L55" i="16"/>
  <c r="K55" i="16"/>
  <c r="J55" i="16"/>
  <c r="I55" i="16"/>
  <c r="H55" i="16"/>
  <c r="G55" i="16"/>
  <c r="F55" i="16"/>
  <c r="E55" i="16"/>
  <c r="A55" i="16"/>
  <c r="T54" i="16"/>
  <c r="R54" i="16"/>
  <c r="P54" i="16"/>
  <c r="N54" i="16"/>
  <c r="O54" i="16" s="1"/>
  <c r="K54" i="16"/>
  <c r="J54" i="16"/>
  <c r="I54" i="16"/>
  <c r="H54" i="16"/>
  <c r="G54" i="16"/>
  <c r="F54" i="16"/>
  <c r="E54" i="16"/>
  <c r="T53" i="16"/>
  <c r="R53" i="16"/>
  <c r="P53" i="16"/>
  <c r="N53" i="16"/>
  <c r="L53" i="16"/>
  <c r="O53" i="16" s="1"/>
  <c r="K53" i="16"/>
  <c r="J53" i="16"/>
  <c r="I53" i="16"/>
  <c r="H53" i="16"/>
  <c r="G53" i="16"/>
  <c r="F53" i="16"/>
  <c r="E53" i="16"/>
  <c r="T52" i="16"/>
  <c r="R52" i="16"/>
  <c r="P52" i="16"/>
  <c r="N52" i="16"/>
  <c r="L52" i="16"/>
  <c r="O52" i="16" s="1"/>
  <c r="K52" i="16"/>
  <c r="J52" i="16"/>
  <c r="I52" i="16"/>
  <c r="H52" i="16"/>
  <c r="G52" i="16"/>
  <c r="F52" i="16"/>
  <c r="E52" i="16"/>
  <c r="D52" i="16" s="1"/>
  <c r="U51" i="16"/>
  <c r="T50" i="16"/>
  <c r="R50" i="16"/>
  <c r="P50" i="16"/>
  <c r="N50" i="16"/>
  <c r="L50" i="16"/>
  <c r="K50" i="16"/>
  <c r="J50" i="16"/>
  <c r="I50" i="16"/>
  <c r="H50" i="16"/>
  <c r="G50" i="16"/>
  <c r="F50" i="16"/>
  <c r="E50" i="16"/>
  <c r="T49" i="16"/>
  <c r="R49" i="16"/>
  <c r="P49" i="16"/>
  <c r="N49" i="16"/>
  <c r="L49" i="16"/>
  <c r="K49" i="16"/>
  <c r="J49" i="16"/>
  <c r="I49" i="16"/>
  <c r="H49" i="16"/>
  <c r="G49" i="16"/>
  <c r="F49" i="16"/>
  <c r="E49" i="16"/>
  <c r="T48" i="16"/>
  <c r="R48" i="16"/>
  <c r="P48" i="16"/>
  <c r="N48" i="16"/>
  <c r="O48" i="16" s="1"/>
  <c r="K48" i="16"/>
  <c r="J48" i="16"/>
  <c r="I48" i="16"/>
  <c r="H48" i="16"/>
  <c r="G48" i="16"/>
  <c r="F48" i="16"/>
  <c r="E48" i="16"/>
  <c r="T47" i="16"/>
  <c r="R47" i="16"/>
  <c r="K47" i="16"/>
  <c r="J47" i="16"/>
  <c r="I47" i="16"/>
  <c r="H47" i="16"/>
  <c r="G47" i="16"/>
  <c r="F47" i="16"/>
  <c r="E47" i="16"/>
  <c r="D47" i="16" s="1"/>
  <c r="T46" i="16"/>
  <c r="R46" i="16"/>
  <c r="P46" i="16"/>
  <c r="N46" i="16"/>
  <c r="L46" i="16"/>
  <c r="K46" i="16"/>
  <c r="J46" i="16"/>
  <c r="I46" i="16"/>
  <c r="H46" i="16"/>
  <c r="G46" i="16"/>
  <c r="F46" i="16"/>
  <c r="E46" i="16"/>
  <c r="T45" i="16"/>
  <c r="R45" i="16"/>
  <c r="P45" i="16"/>
  <c r="K45" i="16"/>
  <c r="J45" i="16"/>
  <c r="I45" i="16"/>
  <c r="H45" i="16"/>
  <c r="G45" i="16"/>
  <c r="E45" i="16"/>
  <c r="T44" i="16"/>
  <c r="R44" i="16"/>
  <c r="P44" i="16"/>
  <c r="N44" i="16"/>
  <c r="L44" i="16"/>
  <c r="K44" i="16"/>
  <c r="J44" i="16"/>
  <c r="I44" i="16"/>
  <c r="H44" i="16"/>
  <c r="G44" i="16"/>
  <c r="F44" i="16"/>
  <c r="E44" i="16"/>
  <c r="T43" i="16"/>
  <c r="R43" i="16"/>
  <c r="P43" i="16"/>
  <c r="N43" i="16"/>
  <c r="O43" i="16" s="1"/>
  <c r="K43" i="16"/>
  <c r="J43" i="16"/>
  <c r="I43" i="16"/>
  <c r="H43" i="16"/>
  <c r="F43" i="16"/>
  <c r="E43" i="16"/>
  <c r="Q42" i="16"/>
  <c r="Q39" i="16" s="1"/>
  <c r="P42" i="16"/>
  <c r="N42" i="16"/>
  <c r="M42" i="16"/>
  <c r="M39" i="16" s="1"/>
  <c r="L42" i="16"/>
  <c r="C42" i="16"/>
  <c r="R41" i="16"/>
  <c r="N41" i="16"/>
  <c r="O41" i="16" s="1"/>
  <c r="J41" i="16"/>
  <c r="I41" i="16"/>
  <c r="H41" i="16"/>
  <c r="G41" i="16"/>
  <c r="F41" i="16"/>
  <c r="E41" i="16"/>
  <c r="T40" i="16"/>
  <c r="R40" i="16"/>
  <c r="P40" i="16"/>
  <c r="N40" i="16"/>
  <c r="K40" i="16"/>
  <c r="J40" i="16"/>
  <c r="I40" i="16"/>
  <c r="H40" i="16"/>
  <c r="H39" i="16" s="1"/>
  <c r="F40" i="16"/>
  <c r="E40" i="16"/>
  <c r="R38" i="16"/>
  <c r="P38" i="16"/>
  <c r="M38" i="16"/>
  <c r="O38" i="16" s="1"/>
  <c r="K38" i="16"/>
  <c r="I38" i="16"/>
  <c r="G38" i="16"/>
  <c r="F38" i="16"/>
  <c r="E38" i="16"/>
  <c r="T37" i="16"/>
  <c r="R37" i="16"/>
  <c r="P37" i="16"/>
  <c r="N37" i="16"/>
  <c r="L37" i="16"/>
  <c r="O37" i="16" s="1"/>
  <c r="K37" i="16"/>
  <c r="J37" i="16"/>
  <c r="I37" i="16"/>
  <c r="H37" i="16"/>
  <c r="G37" i="16"/>
  <c r="F37" i="16"/>
  <c r="E37" i="16"/>
  <c r="N36" i="16"/>
  <c r="M36" i="16"/>
  <c r="K36" i="16"/>
  <c r="G36" i="16"/>
  <c r="T35" i="16"/>
  <c r="R35" i="16"/>
  <c r="P35" i="16"/>
  <c r="N35" i="16"/>
  <c r="L35" i="16"/>
  <c r="O35" i="16" s="1"/>
  <c r="K35" i="16"/>
  <c r="J35" i="16"/>
  <c r="I35" i="16"/>
  <c r="H35" i="16"/>
  <c r="G35" i="16"/>
  <c r="F35" i="16"/>
  <c r="E35" i="16"/>
  <c r="D35" i="16" s="1"/>
  <c r="T34" i="16"/>
  <c r="R34" i="16"/>
  <c r="P34" i="16"/>
  <c r="N34" i="16"/>
  <c r="O34" i="16" s="1"/>
  <c r="K34" i="16"/>
  <c r="J34" i="16"/>
  <c r="I34" i="16"/>
  <c r="H34" i="16"/>
  <c r="G34" i="16"/>
  <c r="F34" i="16"/>
  <c r="E34" i="16"/>
  <c r="T33" i="16"/>
  <c r="R33" i="16"/>
  <c r="P33" i="16"/>
  <c r="N33" i="16"/>
  <c r="O33" i="16" s="1"/>
  <c r="K33" i="16"/>
  <c r="J33" i="16"/>
  <c r="I33" i="16"/>
  <c r="H33" i="16"/>
  <c r="G33" i="16"/>
  <c r="F33" i="16"/>
  <c r="E33" i="16"/>
  <c r="T32" i="16"/>
  <c r="R32" i="16"/>
  <c r="P32" i="16"/>
  <c r="K32" i="16"/>
  <c r="J32" i="16"/>
  <c r="I32" i="16"/>
  <c r="H32" i="16"/>
  <c r="G32" i="16"/>
  <c r="F32" i="16"/>
  <c r="E32" i="16"/>
  <c r="N31" i="16"/>
  <c r="L31" i="16"/>
  <c r="T30" i="16"/>
  <c r="R30" i="16"/>
  <c r="P30" i="16"/>
  <c r="N30" i="16"/>
  <c r="O30" i="16" s="1"/>
  <c r="K30" i="16"/>
  <c r="J30" i="16"/>
  <c r="I30" i="16"/>
  <c r="H30" i="16"/>
  <c r="G30" i="16"/>
  <c r="F30" i="16"/>
  <c r="E30" i="16"/>
  <c r="T29" i="16"/>
  <c r="R29" i="16"/>
  <c r="Q29" i="16"/>
  <c r="L29" i="16"/>
  <c r="O29" i="16" s="1"/>
  <c r="K29" i="16"/>
  <c r="J29" i="16"/>
  <c r="I29" i="16"/>
  <c r="G29" i="16"/>
  <c r="E29" i="16"/>
  <c r="T28" i="16"/>
  <c r="R28" i="16"/>
  <c r="Q28" i="16"/>
  <c r="P28" i="16"/>
  <c r="N28" i="16"/>
  <c r="M28" i="16"/>
  <c r="J28" i="16"/>
  <c r="I28" i="16"/>
  <c r="H28" i="16"/>
  <c r="G28" i="16"/>
  <c r="F28" i="16"/>
  <c r="E28" i="16"/>
  <c r="T27" i="16"/>
  <c r="R27" i="16"/>
  <c r="Q27" i="16"/>
  <c r="M27" i="16"/>
  <c r="O27" i="16" s="1"/>
  <c r="K27" i="16"/>
  <c r="J27" i="16"/>
  <c r="I27" i="16"/>
  <c r="H27" i="16"/>
  <c r="G27" i="16"/>
  <c r="F27" i="16"/>
  <c r="E27" i="16"/>
  <c r="T26" i="16"/>
  <c r="R26" i="16"/>
  <c r="Q26" i="16"/>
  <c r="M26" i="16"/>
  <c r="O26" i="16" s="1"/>
  <c r="K26" i="16"/>
  <c r="J26" i="16"/>
  <c r="I26" i="16"/>
  <c r="H26" i="16"/>
  <c r="G26" i="16"/>
  <c r="F26" i="16"/>
  <c r="E26" i="16"/>
  <c r="T25" i="16"/>
  <c r="R25" i="16"/>
  <c r="N25" i="16"/>
  <c r="O25" i="16" s="1"/>
  <c r="K25" i="16"/>
  <c r="J25" i="16"/>
  <c r="I25" i="16"/>
  <c r="H25" i="16"/>
  <c r="G25" i="16"/>
  <c r="E25" i="16"/>
  <c r="T24" i="16"/>
  <c r="R24" i="16"/>
  <c r="P24" i="16"/>
  <c r="N24" i="16"/>
  <c r="M24" i="16"/>
  <c r="L24" i="16"/>
  <c r="K24" i="16"/>
  <c r="J24" i="16"/>
  <c r="I24" i="16"/>
  <c r="H24" i="16"/>
  <c r="G24" i="16"/>
  <c r="F24" i="16"/>
  <c r="E24" i="16"/>
  <c r="T22" i="16"/>
  <c r="R22" i="16"/>
  <c r="P22" i="16"/>
  <c r="N22" i="16"/>
  <c r="L22" i="16"/>
  <c r="K22" i="16"/>
  <c r="J22" i="16"/>
  <c r="I22" i="16"/>
  <c r="H22" i="16"/>
  <c r="G22" i="16"/>
  <c r="F22" i="16"/>
  <c r="E22" i="16"/>
  <c r="D22" i="16"/>
  <c r="D18" i="16" s="1"/>
  <c r="T21" i="16"/>
  <c r="N21" i="16"/>
  <c r="O21" i="16" s="1"/>
  <c r="K21" i="16"/>
  <c r="J21" i="16"/>
  <c r="I21" i="16"/>
  <c r="H21" i="16"/>
  <c r="G21" i="16"/>
  <c r="F21" i="16"/>
  <c r="E21" i="16"/>
  <c r="T20" i="16"/>
  <c r="N20" i="16"/>
  <c r="O20" i="16" s="1"/>
  <c r="J20" i="16"/>
  <c r="I20" i="16"/>
  <c r="H20" i="16"/>
  <c r="G20" i="16"/>
  <c r="F20" i="16"/>
  <c r="E20" i="16"/>
  <c r="T19" i="16"/>
  <c r="T18" i="16" s="1"/>
  <c r="N19" i="16"/>
  <c r="K19" i="16"/>
  <c r="J19" i="16"/>
  <c r="J18" i="16" s="1"/>
  <c r="I19" i="16"/>
  <c r="I18" i="16" s="1"/>
  <c r="H19" i="16"/>
  <c r="G19" i="16"/>
  <c r="F19" i="16"/>
  <c r="F18" i="16" s="1"/>
  <c r="E19" i="16"/>
  <c r="T17" i="16"/>
  <c r="R17" i="16"/>
  <c r="P17" i="16"/>
  <c r="N17" i="16"/>
  <c r="M17" i="16"/>
  <c r="M15" i="16" s="1"/>
  <c r="L17" i="16"/>
  <c r="K17" i="16"/>
  <c r="K15" i="16" s="1"/>
  <c r="J17" i="16"/>
  <c r="I17" i="16"/>
  <c r="H17" i="16"/>
  <c r="G17" i="16"/>
  <c r="E17" i="16"/>
  <c r="D17" i="16"/>
  <c r="T16" i="16"/>
  <c r="R16" i="16"/>
  <c r="R15" i="16" s="1"/>
  <c r="Q16" i="16"/>
  <c r="Q15" i="16" s="1"/>
  <c r="P16" i="16"/>
  <c r="P15" i="16" s="1"/>
  <c r="N16" i="16"/>
  <c r="J16" i="16"/>
  <c r="I16" i="16"/>
  <c r="H16" i="16"/>
  <c r="H15" i="16" s="1"/>
  <c r="G16" i="16"/>
  <c r="G15" i="16" s="1"/>
  <c r="E16" i="16"/>
  <c r="D16" i="16"/>
  <c r="N14" i="16"/>
  <c r="M14" i="16"/>
  <c r="L14" i="16"/>
  <c r="C14" i="16"/>
  <c r="K13" i="16"/>
  <c r="I13" i="16"/>
  <c r="F13" i="16"/>
  <c r="E13" i="16"/>
  <c r="N11" i="16"/>
  <c r="L11" i="16"/>
  <c r="K11" i="16"/>
  <c r="J11" i="16"/>
  <c r="I11" i="16"/>
  <c r="H11" i="16"/>
  <c r="G11" i="16"/>
  <c r="F11" i="16"/>
  <c r="E11" i="16"/>
  <c r="D11" i="16"/>
  <c r="T10" i="16"/>
  <c r="P10" i="16"/>
  <c r="N10" i="16"/>
  <c r="L10" i="16"/>
  <c r="K10" i="16"/>
  <c r="J10" i="16"/>
  <c r="I10" i="16"/>
  <c r="H10" i="16"/>
  <c r="G10" i="16"/>
  <c r="F10" i="16"/>
  <c r="E10" i="16"/>
  <c r="D10" i="16"/>
  <c r="T9" i="16"/>
  <c r="L9" i="16"/>
  <c r="O9" i="16" s="1"/>
  <c r="K9" i="16"/>
  <c r="J9" i="16"/>
  <c r="I9" i="16"/>
  <c r="H9" i="16"/>
  <c r="G8" i="16"/>
  <c r="F9" i="16"/>
  <c r="E9" i="16"/>
  <c r="Q8" i="16"/>
  <c r="Q6" i="16" s="1"/>
  <c r="M8" i="16"/>
  <c r="M6" i="16" s="1"/>
  <c r="T7" i="16"/>
  <c r="R7" i="16"/>
  <c r="N7" i="16"/>
  <c r="L7" i="16"/>
  <c r="K7" i="16"/>
  <c r="I7" i="16"/>
  <c r="G7" i="16"/>
  <c r="F7" i="16"/>
  <c r="E7" i="16"/>
  <c r="D139" i="16"/>
  <c r="C139" i="16"/>
  <c r="T139" i="16"/>
  <c r="D135" i="16"/>
  <c r="O10" i="16" l="1"/>
  <c r="O11" i="16"/>
  <c r="T15" i="16"/>
  <c r="G18" i="16"/>
  <c r="K18" i="16"/>
  <c r="O78" i="16"/>
  <c r="F88" i="16"/>
  <c r="J88" i="16"/>
  <c r="P88" i="16"/>
  <c r="H93" i="16"/>
  <c r="P93" i="16"/>
  <c r="J93" i="16"/>
  <c r="O102" i="16"/>
  <c r="O103" i="16"/>
  <c r="O104" i="16"/>
  <c r="O105" i="16"/>
  <c r="O108" i="16"/>
  <c r="G113" i="16"/>
  <c r="K113" i="16"/>
  <c r="R113" i="16"/>
  <c r="U119" i="16"/>
  <c r="O124" i="16"/>
  <c r="U125" i="16"/>
  <c r="I15" i="16"/>
  <c r="F23" i="16"/>
  <c r="J23" i="16"/>
  <c r="N23" i="16"/>
  <c r="O36" i="16"/>
  <c r="I39" i="16"/>
  <c r="P39" i="16"/>
  <c r="O55" i="16"/>
  <c r="O56" i="16"/>
  <c r="D65" i="16"/>
  <c r="O72" i="16"/>
  <c r="O73" i="16"/>
  <c r="U73" i="16" s="1"/>
  <c r="D75" i="16"/>
  <c r="H88" i="16"/>
  <c r="T88" i="16"/>
  <c r="K93" i="16"/>
  <c r="G93" i="16"/>
  <c r="T93" i="16"/>
  <c r="I113" i="16"/>
  <c r="N113" i="16"/>
  <c r="O14" i="16"/>
  <c r="K23" i="16"/>
  <c r="R39" i="16"/>
  <c r="F93" i="16"/>
  <c r="J113" i="16"/>
  <c r="P113" i="16"/>
  <c r="U128" i="16"/>
  <c r="U131" i="16"/>
  <c r="O16" i="16"/>
  <c r="N15" i="16"/>
  <c r="L15" i="16"/>
  <c r="O17" i="16"/>
  <c r="L23" i="16"/>
  <c r="O24" i="16"/>
  <c r="O22" i="16"/>
  <c r="H23" i="16"/>
  <c r="R23" i="16"/>
  <c r="O28" i="16"/>
  <c r="F39" i="16"/>
  <c r="K39" i="16"/>
  <c r="K12" i="16" s="1"/>
  <c r="T39" i="16"/>
  <c r="O44" i="16"/>
  <c r="O59" i="16"/>
  <c r="O68" i="16"/>
  <c r="O69" i="16"/>
  <c r="O70" i="16"/>
  <c r="O71" i="16"/>
  <c r="O101" i="16"/>
  <c r="U116" i="16"/>
  <c r="O121" i="16"/>
  <c r="U121" i="16" s="1"/>
  <c r="U126" i="16"/>
  <c r="L79" i="16"/>
  <c r="O79" i="16" s="1"/>
  <c r="O82" i="16"/>
  <c r="O94" i="16"/>
  <c r="N93" i="16"/>
  <c r="F113" i="16"/>
  <c r="F12" i="16"/>
  <c r="J15" i="16"/>
  <c r="R12" i="16"/>
  <c r="G23" i="16"/>
  <c r="P23" i="16"/>
  <c r="Q23" i="16"/>
  <c r="Q12" i="16" s="1"/>
  <c r="J39" i="16"/>
  <c r="G39" i="16"/>
  <c r="D55" i="16"/>
  <c r="D56" i="16"/>
  <c r="O60" i="16"/>
  <c r="O107" i="16"/>
  <c r="L39" i="16"/>
  <c r="O42" i="16"/>
  <c r="L88" i="16"/>
  <c r="O88" i="16" s="1"/>
  <c r="O89" i="16"/>
  <c r="O95" i="16"/>
  <c r="L93" i="16"/>
  <c r="O110" i="16"/>
  <c r="O115" i="16"/>
  <c r="U115" i="16" s="1"/>
  <c r="O118" i="16"/>
  <c r="U118" i="16" s="1"/>
  <c r="U124" i="16"/>
  <c r="N18" i="16"/>
  <c r="O18" i="16" s="1"/>
  <c r="O19" i="16"/>
  <c r="O40" i="16"/>
  <c r="N39" i="16"/>
  <c r="O112" i="16"/>
  <c r="U112" i="16" s="1"/>
  <c r="N109" i="16"/>
  <c r="O109" i="16" s="1"/>
  <c r="L113" i="16"/>
  <c r="O114" i="16"/>
  <c r="U114" i="16" s="1"/>
  <c r="Q5" i="16"/>
  <c r="Q133" i="16" s="1"/>
  <c r="O7" i="16"/>
  <c r="G6" i="16"/>
  <c r="P12" i="16"/>
  <c r="H18" i="16"/>
  <c r="I23" i="16"/>
  <c r="I12" i="16" s="1"/>
  <c r="M23" i="16"/>
  <c r="M12" i="16" s="1"/>
  <c r="M5" i="16" s="1"/>
  <c r="M133" i="16" s="1"/>
  <c r="T23" i="16"/>
  <c r="T12" i="16" s="1"/>
  <c r="D28" i="16"/>
  <c r="O31" i="16"/>
  <c r="D44" i="16"/>
  <c r="O46" i="16"/>
  <c r="O49" i="16"/>
  <c r="O50" i="16"/>
  <c r="O85" i="16"/>
  <c r="O86" i="16"/>
  <c r="U117" i="16"/>
  <c r="O120" i="16"/>
  <c r="U120" i="16" s="1"/>
  <c r="U123" i="16"/>
  <c r="U127" i="16"/>
  <c r="D33" i="16"/>
  <c r="D34" i="16"/>
  <c r="D37" i="16"/>
  <c r="D130" i="16"/>
  <c r="C130" i="16" s="1"/>
  <c r="U130" i="16" s="1"/>
  <c r="U78" i="16"/>
  <c r="D71" i="16"/>
  <c r="D101" i="16"/>
  <c r="D102" i="16"/>
  <c r="C102" i="16" s="1"/>
  <c r="U102" i="16" s="1"/>
  <c r="D54" i="16"/>
  <c r="C54" i="16" s="1"/>
  <c r="U54" i="16" s="1"/>
  <c r="D64" i="16"/>
  <c r="C64" i="16" s="1"/>
  <c r="D70" i="16"/>
  <c r="C70" i="16" s="1"/>
  <c r="D59" i="16"/>
  <c r="D95" i="16"/>
  <c r="D98" i="16"/>
  <c r="L8" i="16"/>
  <c r="D24" i="16"/>
  <c r="C24" i="16" s="1"/>
  <c r="D26" i="16"/>
  <c r="U40" i="16"/>
  <c r="D53" i="16"/>
  <c r="D60" i="16"/>
  <c r="D39" i="16" s="1"/>
  <c r="D62" i="16"/>
  <c r="D63" i="16"/>
  <c r="D69" i="16"/>
  <c r="D99" i="16"/>
  <c r="D110" i="16"/>
  <c r="C110" i="16" s="1"/>
  <c r="D72" i="16"/>
  <c r="C72" i="16" s="1"/>
  <c r="D76" i="16"/>
  <c r="C76" i="16" s="1"/>
  <c r="U76" i="16" s="1"/>
  <c r="C92" i="16"/>
  <c r="D74" i="16"/>
  <c r="C74" i="16" s="1"/>
  <c r="U74" i="16" s="1"/>
  <c r="U14" i="16"/>
  <c r="C90" i="16"/>
  <c r="U41" i="16"/>
  <c r="U84" i="16"/>
  <c r="J8" i="16"/>
  <c r="J6" i="16" s="1"/>
  <c r="C75" i="16"/>
  <c r="C103" i="16"/>
  <c r="U103" i="16" s="1"/>
  <c r="F8" i="16"/>
  <c r="F6" i="16" s="1"/>
  <c r="E15" i="16"/>
  <c r="U27" i="16"/>
  <c r="C67" i="16"/>
  <c r="U67" i="16" s="1"/>
  <c r="U80" i="16"/>
  <c r="C108" i="16"/>
  <c r="U108" i="16" s="1"/>
  <c r="E113" i="16"/>
  <c r="U132" i="16"/>
  <c r="U31" i="16"/>
  <c r="C34" i="16"/>
  <c r="U34" i="16" s="1"/>
  <c r="U38" i="16"/>
  <c r="C107" i="16"/>
  <c r="U107" i="16" s="1"/>
  <c r="U9" i="16"/>
  <c r="H8" i="16"/>
  <c r="H6" i="16" s="1"/>
  <c r="R8" i="16"/>
  <c r="R6" i="16" s="1"/>
  <c r="T8" i="16"/>
  <c r="T6" i="16" s="1"/>
  <c r="U36" i="16"/>
  <c r="C47" i="16"/>
  <c r="U91" i="16"/>
  <c r="U92" i="16"/>
  <c r="K8" i="16"/>
  <c r="K6" i="16" s="1"/>
  <c r="P8" i="16"/>
  <c r="P6" i="16" s="1"/>
  <c r="C11" i="16"/>
  <c r="U32" i="16"/>
  <c r="U45" i="16"/>
  <c r="U83" i="16"/>
  <c r="C98" i="16"/>
  <c r="U98" i="16" s="1"/>
  <c r="U13" i="16"/>
  <c r="E18" i="16"/>
  <c r="C35" i="16"/>
  <c r="U35" i="16" s="1"/>
  <c r="C65" i="16"/>
  <c r="C105" i="16"/>
  <c r="G89" i="13"/>
  <c r="AD140" i="13"/>
  <c r="AP140" i="13"/>
  <c r="BU140" i="13"/>
  <c r="AS140" i="13"/>
  <c r="CD140" i="13"/>
  <c r="AE140" i="13"/>
  <c r="D137" i="13"/>
  <c r="D140" i="13" s="1"/>
  <c r="F35" i="13"/>
  <c r="F71" i="13"/>
  <c r="G71" i="13"/>
  <c r="F89" i="13"/>
  <c r="E137" i="13"/>
  <c r="G5" i="13"/>
  <c r="F5" i="13"/>
  <c r="F34" i="13"/>
  <c r="G34" i="13"/>
  <c r="AA140" i="13"/>
  <c r="Z140" i="13"/>
  <c r="G18" i="13"/>
  <c r="F18" i="13"/>
  <c r="E8" i="16"/>
  <c r="E6" i="16" s="1"/>
  <c r="I8" i="16"/>
  <c r="I6" i="16" s="1"/>
  <c r="N8" i="16"/>
  <c r="N6" i="16" s="1"/>
  <c r="D15" i="16"/>
  <c r="U21" i="16"/>
  <c r="E23" i="16"/>
  <c r="C28" i="16"/>
  <c r="U28" i="16" s="1"/>
  <c r="C33" i="16"/>
  <c r="U33" i="16" s="1"/>
  <c r="C37" i="16"/>
  <c r="U37" i="16" s="1"/>
  <c r="U48" i="16"/>
  <c r="U50" i="16"/>
  <c r="C59" i="16"/>
  <c r="U59" i="16" s="1"/>
  <c r="C82" i="16"/>
  <c r="U82" i="16" s="1"/>
  <c r="D88" i="16"/>
  <c r="U99" i="16"/>
  <c r="U100" i="16"/>
  <c r="C10" i="16"/>
  <c r="U42" i="16"/>
  <c r="U46" i="16"/>
  <c r="C63" i="16"/>
  <c r="U63" i="16" s="1"/>
  <c r="C66" i="16"/>
  <c r="U66" i="16" s="1"/>
  <c r="C71" i="16"/>
  <c r="U71" i="16" s="1"/>
  <c r="U81" i="16"/>
  <c r="D8" i="16"/>
  <c r="U11" i="16"/>
  <c r="U19" i="16"/>
  <c r="E39" i="16"/>
  <c r="U47" i="16"/>
  <c r="U49" i="16"/>
  <c r="C52" i="16"/>
  <c r="U52" i="16" s="1"/>
  <c r="C53" i="16"/>
  <c r="U53" i="16" s="1"/>
  <c r="U58" i="16"/>
  <c r="U94" i="16"/>
  <c r="C104" i="16"/>
  <c r="O135" i="16"/>
  <c r="U30" i="16"/>
  <c r="L135" i="16"/>
  <c r="L139" i="16"/>
  <c r="U77" i="16"/>
  <c r="U20" i="16"/>
  <c r="U97" i="16"/>
  <c r="U65" i="16"/>
  <c r="U75" i="16"/>
  <c r="U109" i="16"/>
  <c r="U89" i="16"/>
  <c r="C17" i="16"/>
  <c r="C26" i="16"/>
  <c r="U26" i="16" s="1"/>
  <c r="U43" i="16"/>
  <c r="C44" i="16"/>
  <c r="U44" i="16" s="1"/>
  <c r="C55" i="16"/>
  <c r="C56" i="16"/>
  <c r="U56" i="16" s="1"/>
  <c r="U57" i="16"/>
  <c r="C62" i="16"/>
  <c r="U62" i="16" s="1"/>
  <c r="C68" i="16"/>
  <c r="C69" i="16"/>
  <c r="U69" i="16" s="1"/>
  <c r="C86" i="16"/>
  <c r="U86" i="16" s="1"/>
  <c r="U96" i="16"/>
  <c r="C106" i="16"/>
  <c r="U106" i="16" s="1"/>
  <c r="U25" i="16"/>
  <c r="U61" i="16"/>
  <c r="C101" i="16"/>
  <c r="C16" i="16"/>
  <c r="U16" i="16" s="1"/>
  <c r="C22" i="16"/>
  <c r="C85" i="16"/>
  <c r="U85" i="16" s="1"/>
  <c r="E93" i="16"/>
  <c r="K10" i="14"/>
  <c r="M37" i="14"/>
  <c r="L37" i="14"/>
  <c r="M36" i="14"/>
  <c r="L36" i="14"/>
  <c r="M35" i="14"/>
  <c r="L35" i="14"/>
  <c r="I35" i="14"/>
  <c r="K34" i="14"/>
  <c r="M34" i="14" s="1"/>
  <c r="K33" i="14"/>
  <c r="M33" i="14" s="1"/>
  <c r="I33" i="14"/>
  <c r="I31" i="14" s="1"/>
  <c r="L32" i="14"/>
  <c r="J31" i="14"/>
  <c r="M30" i="14"/>
  <c r="L30" i="14"/>
  <c r="M29" i="14"/>
  <c r="L29" i="14"/>
  <c r="M28" i="14"/>
  <c r="K28" i="14"/>
  <c r="L28" i="14" s="1"/>
  <c r="J28" i="14"/>
  <c r="I28" i="14"/>
  <c r="M27" i="14"/>
  <c r="L27" i="14"/>
  <c r="K26" i="14"/>
  <c r="M26" i="14" s="1"/>
  <c r="J26" i="14"/>
  <c r="I26" i="14"/>
  <c r="K25" i="14"/>
  <c r="L25" i="14" s="1"/>
  <c r="L24" i="14"/>
  <c r="K24" i="14"/>
  <c r="M24" i="14" s="1"/>
  <c r="J23" i="14"/>
  <c r="J22" i="14" s="1"/>
  <c r="I23" i="14"/>
  <c r="K21" i="14"/>
  <c r="L21" i="14" s="1"/>
  <c r="I21" i="14"/>
  <c r="M20" i="14"/>
  <c r="K20" i="14"/>
  <c r="L20" i="14" s="1"/>
  <c r="L19" i="14"/>
  <c r="K19" i="14"/>
  <c r="M19" i="14" s="1"/>
  <c r="J18" i="14"/>
  <c r="I18" i="14"/>
  <c r="I16" i="14" s="1"/>
  <c r="L17" i="14"/>
  <c r="K17" i="14"/>
  <c r="M17" i="14" s="1"/>
  <c r="I17" i="14"/>
  <c r="J16" i="14"/>
  <c r="M15" i="14"/>
  <c r="L15" i="14"/>
  <c r="K14" i="14"/>
  <c r="M14" i="14" s="1"/>
  <c r="I14" i="14"/>
  <c r="M13" i="14"/>
  <c r="L13" i="14"/>
  <c r="I13" i="14"/>
  <c r="J12" i="14"/>
  <c r="J8" i="14" s="1"/>
  <c r="K11" i="14"/>
  <c r="M11" i="14" s="1"/>
  <c r="I11" i="14"/>
  <c r="M10" i="14"/>
  <c r="I10" i="14"/>
  <c r="I9" i="14" s="1"/>
  <c r="K9" i="14"/>
  <c r="M9" i="14" s="1"/>
  <c r="J9" i="14"/>
  <c r="E10" i="14"/>
  <c r="F10" i="14" s="1"/>
  <c r="H37" i="14"/>
  <c r="G37" i="14"/>
  <c r="F37" i="14"/>
  <c r="H36" i="14"/>
  <c r="G36" i="14"/>
  <c r="F36" i="14"/>
  <c r="E35" i="14"/>
  <c r="D35" i="14"/>
  <c r="B35" i="14"/>
  <c r="B34" i="14"/>
  <c r="E33" i="14"/>
  <c r="F33" i="14" s="1"/>
  <c r="B33" i="14"/>
  <c r="B31" i="14" s="1"/>
  <c r="H32" i="14"/>
  <c r="F32" i="14"/>
  <c r="E31" i="14"/>
  <c r="D31" i="14"/>
  <c r="C31" i="14"/>
  <c r="E30" i="14"/>
  <c r="B30" i="14"/>
  <c r="B28" i="14" s="1"/>
  <c r="H29" i="14"/>
  <c r="G29" i="14"/>
  <c r="F29" i="14"/>
  <c r="E28" i="14"/>
  <c r="G28" i="14" s="1"/>
  <c r="D28" i="14"/>
  <c r="C28" i="14"/>
  <c r="E27" i="14"/>
  <c r="G27" i="14" s="1"/>
  <c r="B27" i="14"/>
  <c r="D26" i="14"/>
  <c r="C26" i="14"/>
  <c r="C22" i="14" s="1"/>
  <c r="B25" i="14"/>
  <c r="E24" i="14"/>
  <c r="H24" i="14" s="1"/>
  <c r="B24" i="14"/>
  <c r="D23" i="14"/>
  <c r="C23" i="14"/>
  <c r="B23" i="14"/>
  <c r="B21" i="14"/>
  <c r="G20" i="14"/>
  <c r="E20" i="14"/>
  <c r="H20" i="14" s="1"/>
  <c r="D18" i="14"/>
  <c r="C18" i="14"/>
  <c r="B18" i="14"/>
  <c r="B17" i="14"/>
  <c r="D16" i="14"/>
  <c r="C16" i="14"/>
  <c r="C8" i="14" s="1"/>
  <c r="G15" i="14"/>
  <c r="F15" i="14"/>
  <c r="E15" i="14"/>
  <c r="B15" i="14"/>
  <c r="H15" i="14" s="1"/>
  <c r="E14" i="14"/>
  <c r="H14" i="14" s="1"/>
  <c r="B14" i="14"/>
  <c r="E13" i="14"/>
  <c r="G13" i="14" s="1"/>
  <c r="B13" i="14"/>
  <c r="D12" i="14"/>
  <c r="C12" i="14"/>
  <c r="B11" i="14"/>
  <c r="B10" i="14"/>
  <c r="D9" i="14"/>
  <c r="D8" i="14" s="1"/>
  <c r="C9" i="14"/>
  <c r="B9" i="14"/>
  <c r="C38" i="14" l="1"/>
  <c r="H13" i="14"/>
  <c r="H27" i="14"/>
  <c r="I22" i="14"/>
  <c r="U104" i="16"/>
  <c r="C60" i="16"/>
  <c r="U60" i="16" s="1"/>
  <c r="F5" i="16"/>
  <c r="F133" i="16" s="1"/>
  <c r="U110" i="16"/>
  <c r="H12" i="16"/>
  <c r="H5" i="16" s="1"/>
  <c r="H133" i="16" s="1"/>
  <c r="G12" i="16"/>
  <c r="G5" i="16" s="1"/>
  <c r="G133" i="16" s="1"/>
  <c r="J38" i="14"/>
  <c r="F13" i="14"/>
  <c r="E21" i="14"/>
  <c r="H25" i="14"/>
  <c r="H23" i="14" s="1"/>
  <c r="F27" i="14"/>
  <c r="H30" i="14"/>
  <c r="H31" i="14"/>
  <c r="F35" i="14"/>
  <c r="I12" i="14"/>
  <c r="I8" i="14" s="1"/>
  <c r="I38" i="14" s="1"/>
  <c r="M21" i="14"/>
  <c r="K23" i="14"/>
  <c r="M23" i="14" s="1"/>
  <c r="M25" i="14"/>
  <c r="L26" i="14"/>
  <c r="L34" i="14"/>
  <c r="P5" i="16"/>
  <c r="R5" i="16"/>
  <c r="R133" i="16" s="1"/>
  <c r="C88" i="16"/>
  <c r="O93" i="16"/>
  <c r="D38" i="14"/>
  <c r="D22" i="14"/>
  <c r="E25" i="14"/>
  <c r="E26" i="14"/>
  <c r="G26" i="14" s="1"/>
  <c r="K18" i="14"/>
  <c r="M18" i="14" s="1"/>
  <c r="U101" i="16"/>
  <c r="U68" i="16"/>
  <c r="U55" i="16"/>
  <c r="E12" i="16"/>
  <c r="E5" i="16" s="1"/>
  <c r="E133" i="16" s="1"/>
  <c r="E136" i="16" s="1"/>
  <c r="D113" i="16"/>
  <c r="K5" i="16"/>
  <c r="K133" i="16" s="1"/>
  <c r="O113" i="16"/>
  <c r="J12" i="16"/>
  <c r="J5" i="16" s="1"/>
  <c r="J133" i="16" s="1"/>
  <c r="O23" i="16"/>
  <c r="T5" i="16"/>
  <c r="N12" i="16"/>
  <c r="N5" i="16" s="1"/>
  <c r="N133" i="16" s="1"/>
  <c r="O15" i="16"/>
  <c r="L12" i="16"/>
  <c r="O12" i="16" s="1"/>
  <c r="O39" i="16"/>
  <c r="C79" i="16"/>
  <c r="L6" i="16"/>
  <c r="O8" i="16"/>
  <c r="U8" i="16" s="1"/>
  <c r="U64" i="16"/>
  <c r="U105" i="16"/>
  <c r="D23" i="16"/>
  <c r="D12" i="16" s="1"/>
  <c r="U70" i="16"/>
  <c r="U72" i="16"/>
  <c r="D93" i="16"/>
  <c r="C95" i="16"/>
  <c r="U22" i="16"/>
  <c r="U18" i="16"/>
  <c r="U10" i="16"/>
  <c r="C8" i="16"/>
  <c r="C6" i="16" s="1"/>
  <c r="U90" i="16"/>
  <c r="P133" i="16"/>
  <c r="M136" i="16"/>
  <c r="U17" i="16"/>
  <c r="C15" i="16"/>
  <c r="I5" i="16"/>
  <c r="U29" i="16"/>
  <c r="C23" i="16"/>
  <c r="C113" i="16"/>
  <c r="U113" i="16" s="1"/>
  <c r="U24" i="16"/>
  <c r="H136" i="16"/>
  <c r="T133" i="16"/>
  <c r="U88" i="16"/>
  <c r="U79" i="16"/>
  <c r="K136" i="16"/>
  <c r="E140" i="13"/>
  <c r="F137" i="13"/>
  <c r="G137" i="13"/>
  <c r="C135" i="16"/>
  <c r="U135" i="16" s="1"/>
  <c r="O139" i="16"/>
  <c r="L18" i="14"/>
  <c r="E11" i="14"/>
  <c r="H11" i="14" s="1"/>
  <c r="E12" i="14"/>
  <c r="F12" i="14" s="1"/>
  <c r="E17" i="14"/>
  <c r="E19" i="14"/>
  <c r="F19" i="14" s="1"/>
  <c r="H21" i="14"/>
  <c r="G24" i="14"/>
  <c r="E34" i="14"/>
  <c r="H34" i="14" s="1"/>
  <c r="L9" i="14"/>
  <c r="L10" i="14"/>
  <c r="L11" i="14"/>
  <c r="K12" i="14"/>
  <c r="L14" i="14"/>
  <c r="L23" i="14"/>
  <c r="L33" i="14"/>
  <c r="H17" i="14"/>
  <c r="G14" i="14"/>
  <c r="G30" i="14"/>
  <c r="G35" i="14"/>
  <c r="K22" i="14"/>
  <c r="K31" i="14"/>
  <c r="E23" i="14"/>
  <c r="E22" i="14" s="1"/>
  <c r="G22" i="14" s="1"/>
  <c r="H35" i="14"/>
  <c r="H28" i="14"/>
  <c r="E9" i="14"/>
  <c r="H10" i="14"/>
  <c r="F14" i="14"/>
  <c r="B16" i="14"/>
  <c r="F20" i="14"/>
  <c r="F24" i="14"/>
  <c r="B26" i="14"/>
  <c r="B22" i="14" s="1"/>
  <c r="H22" i="14" s="1"/>
  <c r="F26" i="14"/>
  <c r="F28" i="14"/>
  <c r="F30" i="14"/>
  <c r="G31" i="14"/>
  <c r="H33" i="14"/>
  <c r="G34" i="14"/>
  <c r="G10" i="14"/>
  <c r="G12" i="14"/>
  <c r="F31" i="14"/>
  <c r="G33" i="14"/>
  <c r="F34" i="14"/>
  <c r="B12" i="14"/>
  <c r="B8" i="14" l="1"/>
  <c r="B38" i="14" s="1"/>
  <c r="C39" i="16"/>
  <c r="C12" i="16" s="1"/>
  <c r="F22" i="14"/>
  <c r="K16" i="14"/>
  <c r="K8" i="14" s="1"/>
  <c r="L5" i="16"/>
  <c r="F21" i="14"/>
  <c r="G21" i="14"/>
  <c r="G25" i="14"/>
  <c r="G23" i="14" s="1"/>
  <c r="F25" i="14"/>
  <c r="F23" i="14" s="1"/>
  <c r="I133" i="16"/>
  <c r="I136" i="16" s="1"/>
  <c r="U95" i="16"/>
  <c r="C93" i="16"/>
  <c r="U93" i="16" s="1"/>
  <c r="L133" i="16"/>
  <c r="O6" i="16"/>
  <c r="U15" i="16"/>
  <c r="N136" i="16"/>
  <c r="P136" i="16"/>
  <c r="U23" i="16"/>
  <c r="G136" i="16"/>
  <c r="T136" i="16"/>
  <c r="R136" i="16"/>
  <c r="F136" i="16"/>
  <c r="G140" i="13"/>
  <c r="F140" i="13"/>
  <c r="K38" i="14"/>
  <c r="L8" i="14"/>
  <c r="M8" i="14"/>
  <c r="L31" i="14"/>
  <c r="M31" i="14"/>
  <c r="L12" i="14"/>
  <c r="M12" i="14"/>
  <c r="F17" i="14"/>
  <c r="G17" i="14"/>
  <c r="H19" i="14"/>
  <c r="G19" i="14"/>
  <c r="E18" i="14"/>
  <c r="L16" i="14"/>
  <c r="M16" i="14"/>
  <c r="G11" i="14"/>
  <c r="F11" i="14"/>
  <c r="L22" i="14"/>
  <c r="M22" i="14"/>
  <c r="H12" i="14"/>
  <c r="H26" i="14"/>
  <c r="F9" i="14"/>
  <c r="G9" i="14"/>
  <c r="H9" i="14"/>
  <c r="E57" i="15"/>
  <c r="F57" i="15"/>
  <c r="C57" i="15"/>
  <c r="U39" i="16" l="1"/>
  <c r="C5" i="16"/>
  <c r="U12" i="16"/>
  <c r="L136" i="16"/>
  <c r="O133" i="16"/>
  <c r="O5" i="16"/>
  <c r="J136" i="16"/>
  <c r="H18" i="14"/>
  <c r="G18" i="14"/>
  <c r="F18" i="14"/>
  <c r="L38" i="14"/>
  <c r="M38" i="14"/>
  <c r="E16" i="14"/>
  <c r="U5" i="16" l="1"/>
  <c r="C133" i="16"/>
  <c r="O136" i="16"/>
  <c r="G16" i="14"/>
  <c r="G8" i="14" s="1"/>
  <c r="F16" i="14"/>
  <c r="F8" i="14" s="1"/>
  <c r="E8" i="14"/>
  <c r="E38" i="14" s="1"/>
  <c r="H16" i="14"/>
  <c r="H8" i="14" s="1"/>
  <c r="H38" i="14" l="1"/>
  <c r="G38" i="14"/>
  <c r="F38" i="14"/>
  <c r="N34" i="14" l="1"/>
  <c r="O33" i="14"/>
  <c r="P31" i="14"/>
  <c r="P28" i="14"/>
  <c r="O27" i="14"/>
  <c r="N25" i="14"/>
  <c r="N23" i="14"/>
  <c r="N22" i="14"/>
  <c r="N15" i="14"/>
  <c r="P11" i="14"/>
  <c r="N9" i="14"/>
  <c r="P35" i="14"/>
  <c r="N35" i="14"/>
  <c r="O35" i="14"/>
  <c r="P34" i="14"/>
  <c r="O34" i="14"/>
  <c r="P33" i="14"/>
  <c r="N33" i="14"/>
  <c r="P32" i="14"/>
  <c r="N32" i="14"/>
  <c r="O32" i="14"/>
  <c r="P30" i="14"/>
  <c r="P27" i="14"/>
  <c r="N27" i="14"/>
  <c r="P26" i="14"/>
  <c r="P25" i="14"/>
  <c r="O25" i="14"/>
  <c r="P19" i="14"/>
  <c r="P17" i="14"/>
  <c r="P15" i="14"/>
  <c r="P14" i="14"/>
  <c r="P13" i="14"/>
  <c r="O11" i="14"/>
  <c r="N11" i="14"/>
  <c r="P10" i="14"/>
  <c r="J7" i="17"/>
  <c r="J8" i="17"/>
  <c r="J9" i="17"/>
  <c r="J10" i="17"/>
  <c r="J11" i="17"/>
  <c r="J12" i="17"/>
  <c r="J13" i="17"/>
  <c r="J14" i="17"/>
  <c r="J15" i="17"/>
  <c r="J16" i="17"/>
  <c r="J17" i="17"/>
  <c r="J18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3" i="17"/>
  <c r="J84" i="17"/>
  <c r="J85" i="17"/>
  <c r="J86" i="17"/>
  <c r="J87" i="17"/>
  <c r="J88" i="17"/>
  <c r="J89" i="17"/>
  <c r="J90" i="17"/>
  <c r="J91" i="17"/>
  <c r="J93" i="17"/>
  <c r="J94" i="17"/>
  <c r="J95" i="17"/>
  <c r="J96" i="17"/>
  <c r="J97" i="17"/>
  <c r="J98" i="17"/>
  <c r="J99" i="17"/>
  <c r="J101" i="17"/>
  <c r="J102" i="17"/>
  <c r="J103" i="17"/>
  <c r="J104" i="17"/>
  <c r="J105" i="17"/>
  <c r="J106" i="17"/>
  <c r="J107" i="17"/>
  <c r="J108" i="17"/>
  <c r="J116" i="17"/>
  <c r="J117" i="17"/>
  <c r="J118" i="17"/>
  <c r="J122" i="17"/>
  <c r="J123" i="17"/>
  <c r="J124" i="17"/>
  <c r="J125" i="17"/>
  <c r="J126" i="17"/>
  <c r="J127" i="17"/>
  <c r="J129" i="17"/>
  <c r="J130" i="17"/>
  <c r="J131" i="17"/>
  <c r="J132" i="17"/>
  <c r="J133" i="17"/>
  <c r="J134" i="17"/>
  <c r="J135" i="17"/>
  <c r="J136" i="17"/>
  <c r="J137" i="17"/>
  <c r="J138" i="17"/>
  <c r="J141" i="17"/>
  <c r="J142" i="17"/>
  <c r="G92" i="17"/>
  <c r="I92" i="17" s="1"/>
  <c r="F92" i="17"/>
  <c r="E92" i="17"/>
  <c r="E82" i="17"/>
  <c r="E38" i="17"/>
  <c r="E37" i="17"/>
  <c r="E19" i="17"/>
  <c r="E6" i="17"/>
  <c r="C92" i="17"/>
  <c r="C82" i="17"/>
  <c r="C74" i="17"/>
  <c r="C38" i="17"/>
  <c r="C37" i="17"/>
  <c r="C19" i="17"/>
  <c r="C6" i="17"/>
  <c r="E17" i="15"/>
  <c r="F17" i="15"/>
  <c r="F15" i="15" s="1"/>
  <c r="C17" i="15"/>
  <c r="C15" i="15" s="1"/>
  <c r="N37" i="14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BD65" i="19" s="1"/>
  <c r="AZ65" i="19"/>
  <c r="AV65" i="19"/>
  <c r="AR65" i="19"/>
  <c r="AN65" i="19"/>
  <c r="AJ65" i="19"/>
  <c r="AH65" i="19"/>
  <c r="AG65" i="19"/>
  <c r="AF65" i="19"/>
  <c r="AB65" i="19"/>
  <c r="X65" i="19"/>
  <c r="T65" i="19"/>
  <c r="P65" i="19"/>
  <c r="L65" i="19"/>
  <c r="H65" i="19"/>
  <c r="CO64" i="19"/>
  <c r="CM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I64" i="19" s="1"/>
  <c r="AG64" i="19"/>
  <c r="AF64" i="19"/>
  <c r="AB64" i="19"/>
  <c r="AA64" i="19"/>
  <c r="X64" i="19"/>
  <c r="T64" i="19"/>
  <c r="P64" i="19"/>
  <c r="L64" i="19"/>
  <c r="H64" i="19"/>
  <c r="CO63" i="19"/>
  <c r="CL63" i="19"/>
  <c r="CH63" i="19"/>
  <c r="BX63" i="19"/>
  <c r="BW63" i="19"/>
  <c r="BP63" i="19"/>
  <c r="BL63" i="19"/>
  <c r="BH63" i="19"/>
  <c r="BB63" i="19"/>
  <c r="BA63" i="19"/>
  <c r="CG63" i="19" s="1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B62" i="19"/>
  <c r="BD62" i="19" s="1"/>
  <c r="BA62" i="19"/>
  <c r="AZ62" i="19"/>
  <c r="AV62" i="19"/>
  <c r="AR62" i="19"/>
  <c r="AN62" i="19"/>
  <c r="AH62" i="19"/>
  <c r="AG62" i="19"/>
  <c r="CG62" i="19" s="1"/>
  <c r="AF62" i="19"/>
  <c r="AB62" i="19"/>
  <c r="X62" i="19"/>
  <c r="T62" i="19"/>
  <c r="P62" i="19"/>
  <c r="L62" i="19"/>
  <c r="H62" i="19"/>
  <c r="CO61" i="19"/>
  <c r="CL61" i="19"/>
  <c r="CH61" i="19"/>
  <c r="BX61" i="19"/>
  <c r="BP61" i="19"/>
  <c r="BL61" i="19"/>
  <c r="BK61" i="19"/>
  <c r="BH61" i="19"/>
  <c r="BB61" i="19"/>
  <c r="BA61" i="19"/>
  <c r="BD61" i="19" s="1"/>
  <c r="AZ61" i="19"/>
  <c r="AV61" i="19"/>
  <c r="AR61" i="19"/>
  <c r="AN61" i="19"/>
  <c r="AJ61" i="19"/>
  <c r="AH61" i="19"/>
  <c r="AG61" i="19"/>
  <c r="CG61" i="19" s="1"/>
  <c r="AF61" i="19"/>
  <c r="AB61" i="19"/>
  <c r="X61" i="19"/>
  <c r="T61" i="19"/>
  <c r="P61" i="19"/>
  <c r="L61" i="19"/>
  <c r="H61" i="19"/>
  <c r="CO60" i="19"/>
  <c r="CM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G60" i="19"/>
  <c r="CG60" i="19" s="1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A59" i="19"/>
  <c r="CG59" i="19" s="1"/>
  <c r="AZ59" i="19"/>
  <c r="AY59" i="19"/>
  <c r="AV59" i="19"/>
  <c r="AR59" i="19"/>
  <c r="AN59" i="19"/>
  <c r="AM59" i="19"/>
  <c r="AJ59" i="19"/>
  <c r="AI59" i="19"/>
  <c r="AH59" i="19"/>
  <c r="AG59" i="19"/>
  <c r="CM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D58" i="19"/>
  <c r="BB58" i="19"/>
  <c r="BA58" i="19"/>
  <c r="AZ58" i="19"/>
  <c r="AV58" i="19"/>
  <c r="AR58" i="19"/>
  <c r="AN58" i="19"/>
  <c r="AM58" i="19"/>
  <c r="AJ58" i="19"/>
  <c r="AH58" i="19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BX57" i="19"/>
  <c r="BW57" i="19"/>
  <c r="BT57" i="19"/>
  <c r="BS57" i="19"/>
  <c r="BP57" i="19"/>
  <c r="BL57" i="19"/>
  <c r="BK57" i="19"/>
  <c r="BH57" i="19"/>
  <c r="BG57" i="19"/>
  <c r="BB57" i="19"/>
  <c r="BA57" i="19"/>
  <c r="CG57" i="19" s="1"/>
  <c r="AZ57" i="19"/>
  <c r="AY57" i="19"/>
  <c r="AV57" i="19"/>
  <c r="AU57" i="19"/>
  <c r="AR57" i="19"/>
  <c r="AQ57" i="19"/>
  <c r="AN57" i="19"/>
  <c r="AM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CH55" i="19" s="1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I56" i="19"/>
  <c r="AH56" i="19"/>
  <c r="AJ56" i="19" s="1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C55" i="19"/>
  <c r="CE55" i="19" s="1"/>
  <c r="CB55" i="19"/>
  <c r="BZ55" i="19"/>
  <c r="BY55" i="19"/>
  <c r="BV55" i="19"/>
  <c r="BX55" i="19" s="1"/>
  <c r="BU55" i="19"/>
  <c r="BR55" i="19"/>
  <c r="BQ55" i="19"/>
  <c r="BN55" i="19"/>
  <c r="BM55" i="19"/>
  <c r="BP55" i="19" s="1"/>
  <c r="BL55" i="19"/>
  <c r="BJ55" i="19"/>
  <c r="BI55" i="19"/>
  <c r="BK55" i="19" s="1"/>
  <c r="BH55" i="19"/>
  <c r="BF55" i="19"/>
  <c r="BE55" i="19"/>
  <c r="BG55" i="19" s="1"/>
  <c r="AZ55" i="19"/>
  <c r="AX55" i="19"/>
  <c r="AW55" i="19"/>
  <c r="AY55" i="19" s="1"/>
  <c r="AV55" i="19"/>
  <c r="AT55" i="19"/>
  <c r="AS55" i="19"/>
  <c r="AU55" i="19" s="1"/>
  <c r="AR55" i="19"/>
  <c r="AP55" i="19"/>
  <c r="AO55" i="19"/>
  <c r="AO51" i="19" s="1"/>
  <c r="AN55" i="19"/>
  <c r="AL55" i="19"/>
  <c r="AK55" i="19"/>
  <c r="BA55" i="19" s="1"/>
  <c r="AF55" i="19"/>
  <c r="AD55" i="19"/>
  <c r="AC55" i="19"/>
  <c r="AE55" i="19" s="1"/>
  <c r="AB55" i="19"/>
  <c r="Z55" i="19"/>
  <c r="Y55" i="19"/>
  <c r="AA55" i="19" s="1"/>
  <c r="X55" i="19"/>
  <c r="V55" i="19"/>
  <c r="U55" i="19"/>
  <c r="W55" i="19" s="1"/>
  <c r="T55" i="19"/>
  <c r="R55" i="19"/>
  <c r="Q55" i="19"/>
  <c r="S55" i="19" s="1"/>
  <c r="P55" i="19"/>
  <c r="N55" i="19"/>
  <c r="M55" i="19"/>
  <c r="O55" i="19" s="1"/>
  <c r="L55" i="19"/>
  <c r="J55" i="19"/>
  <c r="I55" i="19"/>
  <c r="K55" i="19" s="1"/>
  <c r="H55" i="19"/>
  <c r="F55" i="19"/>
  <c r="E55" i="19"/>
  <c r="G55" i="19" s="1"/>
  <c r="CO54" i="19"/>
  <c r="CL54" i="19"/>
  <c r="BT54" i="19"/>
  <c r="BP54" i="19"/>
  <c r="BO54" i="19"/>
  <c r="BB54" i="19"/>
  <c r="CH54" i="19" s="1"/>
  <c r="CI54" i="19" s="1"/>
  <c r="BA54" i="19"/>
  <c r="AV54" i="19"/>
  <c r="AU54" i="19"/>
  <c r="AH54" i="19"/>
  <c r="AG54" i="19"/>
  <c r="CG54" i="19" s="1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I53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F52" i="19" s="1"/>
  <c r="CC52" i="19"/>
  <c r="BZ52" i="19"/>
  <c r="BY52" i="19"/>
  <c r="CA52" i="19" s="1"/>
  <c r="BX52" i="19"/>
  <c r="BV52" i="19"/>
  <c r="BU52" i="19"/>
  <c r="BR52" i="19"/>
  <c r="BQ52" i="19"/>
  <c r="BN52" i="19"/>
  <c r="BM52" i="19"/>
  <c r="BJ52" i="19"/>
  <c r="BI52" i="19"/>
  <c r="BF52" i="19"/>
  <c r="BE52" i="19"/>
  <c r="BE51" i="19" s="1"/>
  <c r="BB52" i="19"/>
  <c r="AX52" i="19"/>
  <c r="AY52" i="19" s="1"/>
  <c r="AW52" i="19"/>
  <c r="AT52" i="19"/>
  <c r="AS52" i="19"/>
  <c r="AS51" i="19" s="1"/>
  <c r="AP52" i="19"/>
  <c r="AR52" i="19" s="1"/>
  <c r="AO52" i="19"/>
  <c r="AL52" i="19"/>
  <c r="AK52" i="19"/>
  <c r="AD52" i="19"/>
  <c r="AC52" i="19"/>
  <c r="AF52" i="19" s="1"/>
  <c r="AB52" i="19"/>
  <c r="Z52" i="19"/>
  <c r="Y52" i="19"/>
  <c r="V52" i="19"/>
  <c r="U52" i="19"/>
  <c r="U51" i="19" s="1"/>
  <c r="R52" i="19"/>
  <c r="Q52" i="19"/>
  <c r="N52" i="19"/>
  <c r="M52" i="19"/>
  <c r="M51" i="19" s="1"/>
  <c r="J52" i="19"/>
  <c r="I52" i="19"/>
  <c r="F52" i="19"/>
  <c r="E52" i="19"/>
  <c r="BZ51" i="19"/>
  <c r="CB51" i="19" s="1"/>
  <c r="BY51" i="19"/>
  <c r="BU51" i="19"/>
  <c r="BM51" i="19"/>
  <c r="BI51" i="19"/>
  <c r="AW51" i="19"/>
  <c r="AP51" i="19"/>
  <c r="AL51" i="19"/>
  <c r="AD51" i="19"/>
  <c r="Z51" i="19"/>
  <c r="Y51" i="19"/>
  <c r="Q51" i="19"/>
  <c r="I51" i="19"/>
  <c r="E51" i="19"/>
  <c r="CO50" i="19"/>
  <c r="CL50" i="19"/>
  <c r="CH50" i="19"/>
  <c r="BX50" i="19"/>
  <c r="BT50" i="19"/>
  <c r="BB50" i="19"/>
  <c r="BA50" i="19"/>
  <c r="CG50" i="19" s="1"/>
  <c r="AJ50" i="19"/>
  <c r="AH50" i="19"/>
  <c r="AG50" i="19"/>
  <c r="CM50" i="19" s="1"/>
  <c r="AF50" i="19"/>
  <c r="AB50" i="19"/>
  <c r="X50" i="19"/>
  <c r="T50" i="19"/>
  <c r="P50" i="19"/>
  <c r="CO49" i="19"/>
  <c r="CL49" i="19"/>
  <c r="CH49" i="19"/>
  <c r="BB49" i="19"/>
  <c r="BA49" i="19"/>
  <c r="AJ49" i="19"/>
  <c r="AH49" i="19"/>
  <c r="AG49" i="19"/>
  <c r="CM49" i="19" s="1"/>
  <c r="CO48" i="19"/>
  <c r="CL48" i="19"/>
  <c r="CH48" i="19"/>
  <c r="BX48" i="19"/>
  <c r="BB48" i="19"/>
  <c r="BA48" i="19"/>
  <c r="AH48" i="19"/>
  <c r="AG48" i="19"/>
  <c r="CM48" i="19" s="1"/>
  <c r="CO47" i="19"/>
  <c r="CL47" i="19"/>
  <c r="CH47" i="19"/>
  <c r="BX47" i="19"/>
  <c r="BB47" i="19"/>
  <c r="BA47" i="19"/>
  <c r="AH47" i="19"/>
  <c r="AG47" i="19"/>
  <c r="T47" i="19"/>
  <c r="CO46" i="19"/>
  <c r="CL46" i="19"/>
  <c r="CH46" i="19"/>
  <c r="CH45" i="19" s="1"/>
  <c r="BX46" i="19"/>
  <c r="BP46" i="19"/>
  <c r="BL46" i="19"/>
  <c r="BL45" i="19" s="1"/>
  <c r="BH46" i="19"/>
  <c r="BB46" i="19"/>
  <c r="BD46" i="19" s="1"/>
  <c r="BD45" i="19" s="1"/>
  <c r="BA46" i="19"/>
  <c r="AZ46" i="19"/>
  <c r="AZ45" i="19" s="1"/>
  <c r="AV46" i="19"/>
  <c r="AR46" i="19"/>
  <c r="AN46" i="19"/>
  <c r="AH46" i="19"/>
  <c r="AJ46" i="19" s="1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T45" i="19"/>
  <c r="BS45" i="19"/>
  <c r="BR45" i="19"/>
  <c r="BQ45" i="19"/>
  <c r="BP45" i="19"/>
  <c r="BO45" i="19"/>
  <c r="BN45" i="19"/>
  <c r="BM45" i="19"/>
  <c r="BK45" i="19"/>
  <c r="BJ45" i="19"/>
  <c r="BI45" i="19"/>
  <c r="BH45" i="19"/>
  <c r="BG45" i="19"/>
  <c r="BF45" i="19"/>
  <c r="BE45" i="19"/>
  <c r="BC45" i="19"/>
  <c r="BB45" i="19"/>
  <c r="AY45" i="19"/>
  <c r="AX45" i="19"/>
  <c r="AW45" i="19"/>
  <c r="AV45" i="19"/>
  <c r="AU45" i="19"/>
  <c r="AT45" i="19"/>
  <c r="AS45" i="19"/>
  <c r="AP45" i="19"/>
  <c r="AO45" i="19"/>
  <c r="AL45" i="19"/>
  <c r="AN45" i="19" s="1"/>
  <c r="AK45" i="19"/>
  <c r="AF45" i="19"/>
  <c r="AD45" i="19"/>
  <c r="AC45" i="19"/>
  <c r="Z45" i="19"/>
  <c r="AB45" i="19" s="1"/>
  <c r="Y45" i="19"/>
  <c r="V45" i="19"/>
  <c r="X45" i="19" s="1"/>
  <c r="U45" i="19"/>
  <c r="R45" i="19"/>
  <c r="Q45" i="19"/>
  <c r="N45" i="19"/>
  <c r="M45" i="19"/>
  <c r="L45" i="19"/>
  <c r="J45" i="19"/>
  <c r="I45" i="19"/>
  <c r="H45" i="19"/>
  <c r="G45" i="19"/>
  <c r="F45" i="19"/>
  <c r="E45" i="19"/>
  <c r="CO44" i="19"/>
  <c r="CL44" i="19"/>
  <c r="CH44" i="19"/>
  <c r="BX44" i="19"/>
  <c r="BT44" i="19"/>
  <c r="BP44" i="19"/>
  <c r="BL44" i="19"/>
  <c r="BH44" i="19"/>
  <c r="BB44" i="19"/>
  <c r="BD44" i="19" s="1"/>
  <c r="BA44" i="19"/>
  <c r="AZ44" i="19"/>
  <c r="AV44" i="19"/>
  <c r="AR44" i="19"/>
  <c r="AN44" i="19"/>
  <c r="AH44" i="19"/>
  <c r="AG44" i="19"/>
  <c r="CM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D43" i="19" s="1"/>
  <c r="BA43" i="19"/>
  <c r="AZ43" i="19"/>
  <c r="AV43" i="19"/>
  <c r="AR43" i="19"/>
  <c r="AN43" i="19"/>
  <c r="AH43" i="19"/>
  <c r="AG43" i="19"/>
  <c r="CG43" i="19" s="1"/>
  <c r="AB43" i="19"/>
  <c r="X43" i="19"/>
  <c r="T43" i="19"/>
  <c r="S43" i="19"/>
  <c r="P43" i="19"/>
  <c r="L43" i="19"/>
  <c r="H43" i="19"/>
  <c r="CO42" i="19"/>
  <c r="CL42" i="19"/>
  <c r="CH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J42" i="19" s="1"/>
  <c r="AG42" i="19"/>
  <c r="CM42" i="19" s="1"/>
  <c r="AF42" i="19"/>
  <c r="AB42" i="19"/>
  <c r="X42" i="19"/>
  <c r="T42" i="19"/>
  <c r="P42" i="19"/>
  <c r="L42" i="19"/>
  <c r="H42" i="19"/>
  <c r="G42" i="19"/>
  <c r="CO41" i="19"/>
  <c r="CM41" i="19"/>
  <c r="CL41" i="19"/>
  <c r="CH41" i="19"/>
  <c r="BX41" i="19"/>
  <c r="BT41" i="19"/>
  <c r="BP41" i="19"/>
  <c r="BL41" i="19"/>
  <c r="BH41" i="19"/>
  <c r="BB41" i="19"/>
  <c r="BA41" i="19"/>
  <c r="CG41" i="19" s="1"/>
  <c r="AZ41" i="19"/>
  <c r="AV41" i="19"/>
  <c r="AR41" i="19"/>
  <c r="AN41" i="19"/>
  <c r="AH41" i="19"/>
  <c r="AG41" i="19"/>
  <c r="AF41" i="19"/>
  <c r="AB41" i="19"/>
  <c r="X41" i="19"/>
  <c r="T41" i="19"/>
  <c r="P41" i="19"/>
  <c r="L41" i="19"/>
  <c r="H41" i="19"/>
  <c r="G41" i="19"/>
  <c r="CO40" i="19"/>
  <c r="CL40" i="19"/>
  <c r="CH40" i="19"/>
  <c r="BX40" i="19"/>
  <c r="BT40" i="19"/>
  <c r="BP40" i="19"/>
  <c r="BL40" i="19"/>
  <c r="BH40" i="19"/>
  <c r="BB40" i="19"/>
  <c r="BD40" i="19" s="1"/>
  <c r="BA40" i="19"/>
  <c r="AZ40" i="19"/>
  <c r="AV40" i="19"/>
  <c r="AR40" i="19"/>
  <c r="AN40" i="19"/>
  <c r="AH40" i="19"/>
  <c r="AG40" i="19"/>
  <c r="CM40" i="19" s="1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D39" i="19" s="1"/>
  <c r="BA39" i="19"/>
  <c r="CG39" i="19" s="1"/>
  <c r="AZ39" i="19"/>
  <c r="AV39" i="19"/>
  <c r="AR39" i="19"/>
  <c r="AN39" i="19"/>
  <c r="AH39" i="19"/>
  <c r="AG39" i="19"/>
  <c r="CM39" i="19" s="1"/>
  <c r="AB39" i="19"/>
  <c r="X39" i="19"/>
  <c r="T39" i="19"/>
  <c r="H39" i="19"/>
  <c r="G39" i="19"/>
  <c r="CO38" i="19"/>
  <c r="CL38" i="19"/>
  <c r="CH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H38" i="19"/>
  <c r="AJ38" i="19" s="1"/>
  <c r="AG38" i="19"/>
  <c r="CM38" i="19" s="1"/>
  <c r="AB38" i="19"/>
  <c r="X38" i="19"/>
  <c r="T38" i="19"/>
  <c r="P38" i="19"/>
  <c r="L38" i="19"/>
  <c r="H38" i="19"/>
  <c r="CO37" i="19"/>
  <c r="CL37" i="19"/>
  <c r="CH37" i="19"/>
  <c r="BX37" i="19"/>
  <c r="BW37" i="19"/>
  <c r="BT37" i="19"/>
  <c r="BP37" i="19"/>
  <c r="BL37" i="19"/>
  <c r="BH37" i="19"/>
  <c r="BB37" i="19"/>
  <c r="BD37" i="19" s="1"/>
  <c r="BA37" i="19"/>
  <c r="AZ37" i="19"/>
  <c r="AV37" i="19"/>
  <c r="AR37" i="19"/>
  <c r="AN37" i="19"/>
  <c r="AH37" i="19"/>
  <c r="AJ37" i="19" s="1"/>
  <c r="AG37" i="19"/>
  <c r="CM37" i="19" s="1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D36" i="19" s="1"/>
  <c r="BA36" i="19"/>
  <c r="AZ36" i="19"/>
  <c r="AV36" i="19"/>
  <c r="AR36" i="19"/>
  <c r="AN36" i="19"/>
  <c r="AH36" i="19"/>
  <c r="AG36" i="19"/>
  <c r="CG36" i="19" s="1"/>
  <c r="CJ36" i="19" s="1"/>
  <c r="AB36" i="19"/>
  <c r="X36" i="19"/>
  <c r="H36" i="19"/>
  <c r="G36" i="19"/>
  <c r="CO35" i="19"/>
  <c r="CL35" i="19"/>
  <c r="CH35" i="19"/>
  <c r="BX35" i="19"/>
  <c r="BW35" i="19"/>
  <c r="BT35" i="19"/>
  <c r="BP35" i="19"/>
  <c r="BL35" i="19"/>
  <c r="BK35" i="19"/>
  <c r="BH35" i="19"/>
  <c r="BB35" i="19"/>
  <c r="BA35" i="19"/>
  <c r="BD35" i="19" s="1"/>
  <c r="AZ35" i="19"/>
  <c r="AV35" i="19"/>
  <c r="AR35" i="19"/>
  <c r="AN35" i="19"/>
  <c r="AH35" i="19"/>
  <c r="AG35" i="19"/>
  <c r="CM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D34" i="19" s="1"/>
  <c r="BA34" i="19"/>
  <c r="AZ34" i="19"/>
  <c r="AV34" i="19"/>
  <c r="AR34" i="19"/>
  <c r="AN34" i="19"/>
  <c r="AI34" i="19"/>
  <c r="AH34" i="19"/>
  <c r="AG34" i="19"/>
  <c r="CM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J33" i="19"/>
  <c r="AH33" i="19"/>
  <c r="AG33" i="19"/>
  <c r="CM33" i="19" s="1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A32" i="19"/>
  <c r="CG32" i="19" s="1"/>
  <c r="AZ32" i="19"/>
  <c r="AV32" i="19"/>
  <c r="AR32" i="19"/>
  <c r="AN32" i="19"/>
  <c r="AH32" i="19"/>
  <c r="AJ32" i="19" s="1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A31" i="19"/>
  <c r="AZ31" i="19"/>
  <c r="AV31" i="19"/>
  <c r="AR31" i="19"/>
  <c r="AN31" i="19"/>
  <c r="AH31" i="19"/>
  <c r="AG31" i="19"/>
  <c r="CG31" i="19" s="1"/>
  <c r="CJ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BD30" i="19" s="1"/>
  <c r="AZ30" i="19"/>
  <c r="AV30" i="19"/>
  <c r="AR30" i="19"/>
  <c r="AN30" i="19"/>
  <c r="AH30" i="19"/>
  <c r="AJ30" i="19" s="1"/>
  <c r="AG30" i="19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B29" i="19"/>
  <c r="BA29" i="19"/>
  <c r="BC29" i="19" s="1"/>
  <c r="AZ29" i="19"/>
  <c r="AY29" i="19"/>
  <c r="AV29" i="19"/>
  <c r="AU29" i="19"/>
  <c r="AR29" i="19"/>
  <c r="AQ29" i="19"/>
  <c r="AN29" i="19"/>
  <c r="AM29" i="19"/>
  <c r="AI29" i="19"/>
  <c r="AH29" i="19"/>
  <c r="AJ29" i="19" s="1"/>
  <c r="AG29" i="19"/>
  <c r="CM29" i="19" s="1"/>
  <c r="P29" i="19"/>
  <c r="CO28" i="19"/>
  <c r="CL28" i="19"/>
  <c r="CH28" i="19"/>
  <c r="BX28" i="19"/>
  <c r="BT28" i="19"/>
  <c r="BD28" i="19"/>
  <c r="BB28" i="19"/>
  <c r="BA28" i="19"/>
  <c r="AH28" i="19"/>
  <c r="AJ28" i="19" s="1"/>
  <c r="AG28" i="19"/>
  <c r="CM28" i="19" s="1"/>
  <c r="AB28" i="19"/>
  <c r="X28" i="19"/>
  <c r="T28" i="19"/>
  <c r="P28" i="19"/>
  <c r="L28" i="19"/>
  <c r="CO27" i="19"/>
  <c r="CM27" i="19"/>
  <c r="CL27" i="19"/>
  <c r="CH27" i="19"/>
  <c r="BB27" i="19"/>
  <c r="BA27" i="19"/>
  <c r="AH27" i="19"/>
  <c r="AI27" i="19" s="1"/>
  <c r="AG27" i="19"/>
  <c r="P27" i="19"/>
  <c r="L27" i="19"/>
  <c r="CO26" i="19"/>
  <c r="CL26" i="19"/>
  <c r="CH26" i="19"/>
  <c r="BT26" i="19"/>
  <c r="BD26" i="19"/>
  <c r="BB26" i="19"/>
  <c r="BA26" i="19"/>
  <c r="AH26" i="19"/>
  <c r="AG26" i="19"/>
  <c r="CM26" i="19" s="1"/>
  <c r="AB26" i="19"/>
  <c r="X26" i="19"/>
  <c r="T26" i="19"/>
  <c r="P26" i="19"/>
  <c r="L26" i="19"/>
  <c r="CD25" i="19"/>
  <c r="CF25" i="19" s="1"/>
  <c r="CC25" i="19"/>
  <c r="BZ25" i="19"/>
  <c r="BY25" i="19"/>
  <c r="CA25" i="19" s="1"/>
  <c r="BV25" i="19"/>
  <c r="BU25" i="19"/>
  <c r="BR25" i="19"/>
  <c r="BQ25" i="19"/>
  <c r="BO25" i="19"/>
  <c r="BN25" i="19"/>
  <c r="BP25" i="19" s="1"/>
  <c r="BM25" i="19"/>
  <c r="BK25" i="19"/>
  <c r="BJ25" i="19"/>
  <c r="BL25" i="19" s="1"/>
  <c r="BI25" i="19"/>
  <c r="BF25" i="19"/>
  <c r="BE25" i="19"/>
  <c r="AX25" i="19"/>
  <c r="AW25" i="19"/>
  <c r="AU25" i="19"/>
  <c r="AT25" i="19"/>
  <c r="AS25" i="19"/>
  <c r="AP25" i="19"/>
  <c r="AO25" i="19"/>
  <c r="AL25" i="19"/>
  <c r="AK25" i="19"/>
  <c r="AD25" i="19"/>
  <c r="AC25" i="19"/>
  <c r="AE25" i="19" s="1"/>
  <c r="Z25" i="19"/>
  <c r="Y25" i="19"/>
  <c r="V25" i="19"/>
  <c r="U25" i="19"/>
  <c r="S25" i="19"/>
  <c r="R25" i="19"/>
  <c r="T25" i="19" s="1"/>
  <c r="Q25" i="19"/>
  <c r="N25" i="19"/>
  <c r="M25" i="19"/>
  <c r="J25" i="19"/>
  <c r="L25" i="19" s="1"/>
  <c r="I25" i="19"/>
  <c r="F25" i="19"/>
  <c r="CO25" i="19" s="1"/>
  <c r="E25" i="19"/>
  <c r="CO24" i="19"/>
  <c r="CL24" i="19"/>
  <c r="CH24" i="19"/>
  <c r="BB24" i="19"/>
  <c r="BA24" i="19"/>
  <c r="CG24" i="19" s="1"/>
  <c r="AJ24" i="19"/>
  <c r="AH24" i="19"/>
  <c r="AI24" i="19" s="1"/>
  <c r="AG24" i="19"/>
  <c r="CM24" i="19" s="1"/>
  <c r="L24" i="19"/>
  <c r="K24" i="19"/>
  <c r="G24" i="19"/>
  <c r="CO23" i="19"/>
  <c r="CM23" i="19"/>
  <c r="CL23" i="19"/>
  <c r="CH23" i="19"/>
  <c r="BP23" i="19"/>
  <c r="BL23" i="19"/>
  <c r="BH23" i="19"/>
  <c r="BB23" i="19"/>
  <c r="BD23" i="19" s="1"/>
  <c r="BA23" i="19"/>
  <c r="AZ23" i="19"/>
  <c r="AV23" i="19"/>
  <c r="AR23" i="19"/>
  <c r="AN23" i="19"/>
  <c r="AJ23" i="19"/>
  <c r="AH23" i="19"/>
  <c r="AG23" i="19"/>
  <c r="CG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G22" i="19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G21" i="19"/>
  <c r="CO20" i="19"/>
  <c r="CL20" i="19"/>
  <c r="CH20" i="19"/>
  <c r="BX20" i="19"/>
  <c r="BW20" i="19"/>
  <c r="BP20" i="19"/>
  <c r="BB20" i="19"/>
  <c r="BA20" i="19"/>
  <c r="AH20" i="19"/>
  <c r="AG20" i="19"/>
  <c r="T20" i="19"/>
  <c r="CO19" i="19"/>
  <c r="CL19" i="19"/>
  <c r="CH19" i="19"/>
  <c r="BX19" i="19"/>
  <c r="BP19" i="19"/>
  <c r="BB19" i="19"/>
  <c r="BA19" i="19"/>
  <c r="AH19" i="19"/>
  <c r="AG19" i="19"/>
  <c r="AF19" i="19"/>
  <c r="AB19" i="19"/>
  <c r="T19" i="19"/>
  <c r="P19" i="19"/>
  <c r="L19" i="19"/>
  <c r="CO18" i="19"/>
  <c r="CL18" i="19"/>
  <c r="CH18" i="19"/>
  <c r="CG18" i="19"/>
  <c r="CJ18" i="19" s="1"/>
  <c r="BP18" i="19"/>
  <c r="BB18" i="19"/>
  <c r="BA18" i="19"/>
  <c r="AJ18" i="19"/>
  <c r="AH18" i="19"/>
  <c r="AG18" i="19"/>
  <c r="CM18" i="19" s="1"/>
  <c r="CO17" i="19"/>
  <c r="CL17" i="19"/>
  <c r="CH17" i="19"/>
  <c r="BX17" i="19"/>
  <c r="BT17" i="19"/>
  <c r="BP17" i="19"/>
  <c r="BL17" i="19"/>
  <c r="BK17" i="19"/>
  <c r="BH17" i="19"/>
  <c r="BG17" i="19"/>
  <c r="BA17" i="19"/>
  <c r="BC17" i="19" s="1"/>
  <c r="AZ17" i="19"/>
  <c r="AY17" i="19"/>
  <c r="AV17" i="19"/>
  <c r="AU17" i="19"/>
  <c r="AR17" i="19"/>
  <c r="AQ17" i="19"/>
  <c r="AN17" i="19"/>
  <c r="AM17" i="19"/>
  <c r="AH17" i="19"/>
  <c r="AH16" i="19" s="1"/>
  <c r="AG17" i="19"/>
  <c r="CM17" i="19" s="1"/>
  <c r="AF17" i="19"/>
  <c r="AB17" i="19"/>
  <c r="X17" i="19"/>
  <c r="T17" i="19"/>
  <c r="S17" i="19"/>
  <c r="P17" i="19"/>
  <c r="L17" i="19"/>
  <c r="H17" i="19"/>
  <c r="CD16" i="19"/>
  <c r="CC16" i="19"/>
  <c r="BZ16" i="19"/>
  <c r="BY16" i="19"/>
  <c r="BV16" i="19"/>
  <c r="BW16" i="19" s="1"/>
  <c r="BU16" i="19"/>
  <c r="BT16" i="19"/>
  <c r="BR16" i="19"/>
  <c r="BQ16" i="19"/>
  <c r="BN16" i="19"/>
  <c r="BM16" i="19"/>
  <c r="BM10" i="19" s="1"/>
  <c r="BJ16" i="19"/>
  <c r="BL16" i="19" s="1"/>
  <c r="BI16" i="19"/>
  <c r="BF16" i="19"/>
  <c r="BE16" i="19"/>
  <c r="BB16" i="19"/>
  <c r="AX16" i="19"/>
  <c r="AW16" i="19"/>
  <c r="AZ16" i="19" s="1"/>
  <c r="AT16" i="19"/>
  <c r="AT10" i="19" s="1"/>
  <c r="AU10" i="19" s="1"/>
  <c r="AS16" i="19"/>
  <c r="AP16" i="19"/>
  <c r="AO16" i="19"/>
  <c r="AR16" i="19" s="1"/>
  <c r="AL16" i="19"/>
  <c r="AL10" i="19" s="1"/>
  <c r="AK16" i="19"/>
  <c r="AD16" i="19"/>
  <c r="AC16" i="19"/>
  <c r="AF16" i="19" s="1"/>
  <c r="Z16" i="19"/>
  <c r="Y16" i="19"/>
  <c r="V16" i="19"/>
  <c r="U16" i="19"/>
  <c r="R16" i="19"/>
  <c r="Q16" i="19"/>
  <c r="P16" i="19"/>
  <c r="N16" i="19"/>
  <c r="M16" i="19"/>
  <c r="J16" i="19"/>
  <c r="K16" i="19" s="1"/>
  <c r="I16" i="19"/>
  <c r="F16" i="19"/>
  <c r="H16" i="19" s="1"/>
  <c r="E16" i="19"/>
  <c r="CO15" i="19"/>
  <c r="CL15" i="19"/>
  <c r="CH15" i="19"/>
  <c r="CG15" i="19"/>
  <c r="BB15" i="19"/>
  <c r="BA15" i="19"/>
  <c r="AG15" i="19"/>
  <c r="CM15" i="19" s="1"/>
  <c r="CO14" i="19"/>
  <c r="CL14" i="19"/>
  <c r="CH14" i="19"/>
  <c r="CI14" i="19" s="1"/>
  <c r="CG14" i="19"/>
  <c r="BB14" i="19"/>
  <c r="BA14" i="19"/>
  <c r="AH14" i="19"/>
  <c r="AG14" i="19"/>
  <c r="CM14" i="19" s="1"/>
  <c r="CO13" i="19"/>
  <c r="CL13" i="19"/>
  <c r="CH13" i="19"/>
  <c r="CG13" i="19"/>
  <c r="BX13" i="19"/>
  <c r="BW13" i="19"/>
  <c r="BT13" i="19"/>
  <c r="BS13" i="19"/>
  <c r="BP13" i="19"/>
  <c r="BL13" i="19"/>
  <c r="BH13" i="19"/>
  <c r="BG13" i="19"/>
  <c r="BB13" i="19"/>
  <c r="BC13" i="19" s="1"/>
  <c r="BA13" i="19"/>
  <c r="AZ13" i="19"/>
  <c r="AV13" i="19"/>
  <c r="AU13" i="19"/>
  <c r="AR13" i="19"/>
  <c r="AN13" i="19"/>
  <c r="AH13" i="19"/>
  <c r="AJ13" i="19" s="1"/>
  <c r="AG13" i="19"/>
  <c r="CM13" i="19" s="1"/>
  <c r="AF13" i="19"/>
  <c r="AB13" i="19"/>
  <c r="X13" i="19"/>
  <c r="T13" i="19"/>
  <c r="S13" i="19"/>
  <c r="P13" i="19"/>
  <c r="L13" i="19"/>
  <c r="H13" i="19"/>
  <c r="CE12" i="19"/>
  <c r="CD12" i="19"/>
  <c r="CC12" i="19"/>
  <c r="BZ12" i="19"/>
  <c r="BY12" i="19"/>
  <c r="BV12" i="19"/>
  <c r="BU12" i="19"/>
  <c r="BR12" i="19"/>
  <c r="BS12" i="19" s="1"/>
  <c r="BQ12" i="19"/>
  <c r="BO12" i="19"/>
  <c r="BN12" i="19"/>
  <c r="BP12" i="19" s="1"/>
  <c r="BM12" i="19"/>
  <c r="BJ12" i="19"/>
  <c r="BI12" i="19"/>
  <c r="BI10" i="19" s="1"/>
  <c r="BF12" i="19"/>
  <c r="BG12" i="19" s="1"/>
  <c r="BE12" i="19"/>
  <c r="AW12" i="19"/>
  <c r="AU12" i="19"/>
  <c r="AS12" i="19"/>
  <c r="AV12" i="19" s="1"/>
  <c r="AO12" i="19"/>
  <c r="AN12" i="19"/>
  <c r="AK12" i="19"/>
  <c r="AH12" i="19"/>
  <c r="AD12" i="19"/>
  <c r="AD10" i="19" s="1"/>
  <c r="AC12" i="19"/>
  <c r="Z12" i="19"/>
  <c r="Y12" i="19"/>
  <c r="X12" i="19"/>
  <c r="U12" i="19"/>
  <c r="R12" i="19"/>
  <c r="Q12" i="19"/>
  <c r="P12" i="19"/>
  <c r="M12" i="19"/>
  <c r="I12" i="19"/>
  <c r="L12" i="19" s="1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C11" i="19"/>
  <c r="BB11" i="19"/>
  <c r="BD11" i="19" s="1"/>
  <c r="BA11" i="19"/>
  <c r="AZ11" i="19"/>
  <c r="AY11" i="19"/>
  <c r="AV11" i="19"/>
  <c r="AU11" i="19"/>
  <c r="AR11" i="19"/>
  <c r="AQ11" i="19"/>
  <c r="AN11" i="19"/>
  <c r="AM11" i="19"/>
  <c r="AH11" i="19"/>
  <c r="AG11" i="19"/>
  <c r="AI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C10" i="19"/>
  <c r="BU10" i="19"/>
  <c r="BU5" i="19" s="1"/>
  <c r="BU66" i="19" s="1"/>
  <c r="BU68" i="19" s="1"/>
  <c r="BR10" i="19"/>
  <c r="BN10" i="19"/>
  <c r="BJ10" i="19"/>
  <c r="BF10" i="19"/>
  <c r="AX10" i="19"/>
  <c r="AS10" i="19"/>
  <c r="AC10" i="19"/>
  <c r="Y10" i="19"/>
  <c r="V10" i="19"/>
  <c r="R10" i="19"/>
  <c r="S10" i="19" s="1"/>
  <c r="Q10" i="19"/>
  <c r="M10" i="19"/>
  <c r="J10" i="19"/>
  <c r="I10" i="19"/>
  <c r="E10" i="19"/>
  <c r="CO9" i="19"/>
  <c r="CL9" i="19"/>
  <c r="CH9" i="19"/>
  <c r="BP9" i="19"/>
  <c r="BL9" i="19"/>
  <c r="BH9" i="19"/>
  <c r="BA9" i="19"/>
  <c r="BD9" i="19" s="1"/>
  <c r="AZ9" i="19"/>
  <c r="AV9" i="19"/>
  <c r="AR9" i="19"/>
  <c r="AN9" i="19"/>
  <c r="AG9" i="19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G8" i="19"/>
  <c r="CG8" i="19" s="1"/>
  <c r="AB8" i="19"/>
  <c r="X8" i="19"/>
  <c r="P8" i="19"/>
  <c r="H8" i="19"/>
  <c r="CH7" i="19"/>
  <c r="CD7" i="19"/>
  <c r="CC7" i="19"/>
  <c r="CC5" i="19" s="1"/>
  <c r="CB7" i="19"/>
  <c r="BZ7" i="19"/>
  <c r="CA7" i="19" s="1"/>
  <c r="BY7" i="19"/>
  <c r="BV7" i="19"/>
  <c r="BU7" i="19"/>
  <c r="BR7" i="19"/>
  <c r="BQ7" i="19"/>
  <c r="BN7" i="19"/>
  <c r="BM7" i="19"/>
  <c r="BJ7" i="19"/>
  <c r="BI7" i="19"/>
  <c r="BF7" i="19"/>
  <c r="BE7" i="19"/>
  <c r="BB7" i="19"/>
  <c r="AX7" i="19"/>
  <c r="AW7" i="19"/>
  <c r="AZ7" i="19" s="1"/>
  <c r="AT7" i="19"/>
  <c r="AS7" i="19"/>
  <c r="AP7" i="19"/>
  <c r="AO7" i="19"/>
  <c r="AL7" i="19"/>
  <c r="AK7" i="19"/>
  <c r="AH7" i="19"/>
  <c r="AD7" i="19"/>
  <c r="AC7" i="19"/>
  <c r="AC5" i="19" s="1"/>
  <c r="Z7" i="19"/>
  <c r="AB7" i="19" s="1"/>
  <c r="Y7" i="19"/>
  <c r="V7" i="19"/>
  <c r="U7" i="19"/>
  <c r="R7" i="19"/>
  <c r="Q7" i="19"/>
  <c r="N7" i="19"/>
  <c r="M7" i="19"/>
  <c r="J7" i="19"/>
  <c r="I7" i="19"/>
  <c r="F7" i="19"/>
  <c r="E7" i="19"/>
  <c r="CO6" i="19"/>
  <c r="CL6" i="19"/>
  <c r="CH6" i="19"/>
  <c r="CG6" i="19"/>
  <c r="CI6" i="19" s="1"/>
  <c r="BA6" i="19"/>
  <c r="AV6" i="19"/>
  <c r="AU6" i="19"/>
  <c r="AJ6" i="19"/>
  <c r="AH6" i="19"/>
  <c r="AI6" i="19" s="1"/>
  <c r="AG6" i="19"/>
  <c r="CM6" i="19" s="1"/>
  <c r="H6" i="19"/>
  <c r="G6" i="19"/>
  <c r="BR5" i="19"/>
  <c r="BN5" i="19"/>
  <c r="BI5" i="19"/>
  <c r="BI66" i="19" s="1"/>
  <c r="BF5" i="19"/>
  <c r="AX5" i="19"/>
  <c r="AS5" i="19"/>
  <c r="Y5" i="19"/>
  <c r="Y66" i="19" s="1"/>
  <c r="Y68" i="19" s="1"/>
  <c r="V5" i="19"/>
  <c r="R5" i="19"/>
  <c r="Q5" i="19"/>
  <c r="Q66" i="19" s="1"/>
  <c r="Q68" i="19" s="1"/>
  <c r="J5" i="19"/>
  <c r="I5" i="19"/>
  <c r="I66" i="19" s="1"/>
  <c r="I26" i="17"/>
  <c r="K26" i="17"/>
  <c r="CD58" i="11"/>
  <c r="CD59" i="11"/>
  <c r="CD56" i="11"/>
  <c r="BB54" i="11"/>
  <c r="CD54" i="11" s="1"/>
  <c r="CD35" i="11"/>
  <c r="CD13" i="11"/>
  <c r="CK6" i="11"/>
  <c r="CK8" i="11"/>
  <c r="CK9" i="11"/>
  <c r="CK13" i="11"/>
  <c r="CK14" i="11"/>
  <c r="CK15" i="11"/>
  <c r="CK17" i="11"/>
  <c r="CK18" i="11"/>
  <c r="CK19" i="11"/>
  <c r="CK20" i="11"/>
  <c r="CK21" i="11"/>
  <c r="CK22" i="11"/>
  <c r="CK23" i="11"/>
  <c r="CK24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6" i="11"/>
  <c r="CK47" i="11"/>
  <c r="CK48" i="11"/>
  <c r="CK49" i="11"/>
  <c r="CK50" i="11"/>
  <c r="CK53" i="11"/>
  <c r="CK54" i="11"/>
  <c r="CK56" i="11"/>
  <c r="CK58" i="11"/>
  <c r="CK59" i="11"/>
  <c r="CK60" i="11"/>
  <c r="CK61" i="11"/>
  <c r="CK62" i="11"/>
  <c r="CK63" i="11"/>
  <c r="CK64" i="11"/>
  <c r="CK65" i="11"/>
  <c r="BV25" i="11"/>
  <c r="BJ12" i="11"/>
  <c r="AL57" i="11"/>
  <c r="AE60" i="11"/>
  <c r="AD16" i="11"/>
  <c r="V16" i="11"/>
  <c r="R16" i="11"/>
  <c r="N16" i="11"/>
  <c r="J25" i="11"/>
  <c r="J16" i="11"/>
  <c r="J55" i="11"/>
  <c r="K60" i="11"/>
  <c r="J11" i="11"/>
  <c r="F16" i="11"/>
  <c r="F25" i="11"/>
  <c r="F55" i="11"/>
  <c r="F67" i="15"/>
  <c r="C67" i="15"/>
  <c r="E54" i="15"/>
  <c r="E67" i="15"/>
  <c r="H66" i="15"/>
  <c r="G66" i="15"/>
  <c r="D66" i="15"/>
  <c r="K142" i="17"/>
  <c r="I142" i="17"/>
  <c r="K141" i="17"/>
  <c r="I141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H92" i="17"/>
  <c r="D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H82" i="17"/>
  <c r="G82" i="17"/>
  <c r="F82" i="17"/>
  <c r="D82" i="17"/>
  <c r="G81" i="17"/>
  <c r="K81" i="17" s="1"/>
  <c r="E81" i="17" s="1"/>
  <c r="I81" i="17" s="1"/>
  <c r="G80" i="17"/>
  <c r="K80" i="17" s="1"/>
  <c r="E80" i="17" s="1"/>
  <c r="I80" i="17" s="1"/>
  <c r="G79" i="17"/>
  <c r="K79" i="17" s="1"/>
  <c r="E79" i="17" s="1"/>
  <c r="I79" i="17" s="1"/>
  <c r="G78" i="17"/>
  <c r="K78" i="17" s="1"/>
  <c r="E78" i="17" s="1"/>
  <c r="I78" i="17" s="1"/>
  <c r="G77" i="17"/>
  <c r="K77" i="17" s="1"/>
  <c r="E77" i="17" s="1"/>
  <c r="I77" i="17" s="1"/>
  <c r="G76" i="17"/>
  <c r="K76" i="17" s="1"/>
  <c r="E76" i="17" s="1"/>
  <c r="I76" i="17" s="1"/>
  <c r="G75" i="17"/>
  <c r="K75" i="17" s="1"/>
  <c r="E75" i="17" s="1"/>
  <c r="G74" i="17"/>
  <c r="K74" i="17" s="1"/>
  <c r="D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G38" i="17"/>
  <c r="F38" i="17"/>
  <c r="D38" i="17"/>
  <c r="H37" i="17"/>
  <c r="G37" i="17"/>
  <c r="F37" i="17"/>
  <c r="D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K25" i="17"/>
  <c r="I25" i="17"/>
  <c r="K24" i="17"/>
  <c r="I24" i="17"/>
  <c r="K23" i="17"/>
  <c r="I23" i="17"/>
  <c r="K22" i="17"/>
  <c r="I22" i="17"/>
  <c r="K21" i="17"/>
  <c r="I21" i="17"/>
  <c r="K20" i="17"/>
  <c r="I20" i="17"/>
  <c r="H19" i="17"/>
  <c r="G19" i="17"/>
  <c r="F19" i="17"/>
  <c r="D19" i="17"/>
  <c r="K18" i="17"/>
  <c r="I18" i="17"/>
  <c r="K17" i="17"/>
  <c r="I17" i="17"/>
  <c r="K16" i="17"/>
  <c r="I16" i="17"/>
  <c r="K15" i="17"/>
  <c r="I15" i="17"/>
  <c r="K14" i="17"/>
  <c r="I14" i="17"/>
  <c r="K13" i="17"/>
  <c r="I13" i="17"/>
  <c r="K12" i="17"/>
  <c r="I12" i="17"/>
  <c r="K11" i="17"/>
  <c r="I11" i="17"/>
  <c r="K10" i="17"/>
  <c r="I10" i="17"/>
  <c r="K9" i="17"/>
  <c r="I9" i="17"/>
  <c r="K8" i="17"/>
  <c r="I8" i="17"/>
  <c r="K7" i="17"/>
  <c r="I7" i="17"/>
  <c r="H6" i="17"/>
  <c r="G6" i="17"/>
  <c r="I6" i="17" s="1"/>
  <c r="F6" i="17"/>
  <c r="D6" i="17"/>
  <c r="T53" i="11"/>
  <c r="AB36" i="11"/>
  <c r="AB37" i="11"/>
  <c r="AB38" i="11"/>
  <c r="AB39" i="11"/>
  <c r="D90" i="15"/>
  <c r="H58" i="15"/>
  <c r="G58" i="15"/>
  <c r="D58" i="15"/>
  <c r="H60" i="15"/>
  <c r="G60" i="15"/>
  <c r="D60" i="15"/>
  <c r="H59" i="15"/>
  <c r="G59" i="15"/>
  <c r="D59" i="15"/>
  <c r="H63" i="15"/>
  <c r="G63" i="15"/>
  <c r="D63" i="15"/>
  <c r="H90" i="15"/>
  <c r="G90" i="15"/>
  <c r="AD12" i="11"/>
  <c r="CH41" i="11"/>
  <c r="CD41" i="11"/>
  <c r="BX41" i="11"/>
  <c r="BT41" i="11"/>
  <c r="BP41" i="11"/>
  <c r="BL41" i="11"/>
  <c r="BH41" i="11"/>
  <c r="BB41" i="11"/>
  <c r="BD41" i="11"/>
  <c r="BA41" i="11"/>
  <c r="AZ41" i="11"/>
  <c r="AV41" i="11"/>
  <c r="AR41" i="11"/>
  <c r="AN41" i="11"/>
  <c r="AH41" i="11"/>
  <c r="AJ41" i="11" s="1"/>
  <c r="AG41" i="11"/>
  <c r="CI41" i="11" s="1"/>
  <c r="AF41" i="11"/>
  <c r="AB41" i="11"/>
  <c r="X41" i="11"/>
  <c r="T41" i="11"/>
  <c r="P41" i="11"/>
  <c r="L41" i="11"/>
  <c r="H41" i="11"/>
  <c r="CH42" i="11"/>
  <c r="CD42" i="11"/>
  <c r="BX42" i="11"/>
  <c r="BT42" i="11"/>
  <c r="BP42" i="11"/>
  <c r="BL42" i="11"/>
  <c r="BH42" i="11"/>
  <c r="BB42" i="11"/>
  <c r="BD42" i="11" s="1"/>
  <c r="BA42" i="11"/>
  <c r="AZ42" i="11"/>
  <c r="AV42" i="11"/>
  <c r="AR42" i="11"/>
  <c r="AN42" i="11"/>
  <c r="AH42" i="11"/>
  <c r="AG42" i="11"/>
  <c r="AJ42" i="11" s="1"/>
  <c r="AF42" i="11"/>
  <c r="AB42" i="11"/>
  <c r="X42" i="11"/>
  <c r="T42" i="11"/>
  <c r="P42" i="11"/>
  <c r="L42" i="11"/>
  <c r="H42" i="11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C117" i="8"/>
  <c r="S117" i="8" s="1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 s="1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 s="1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R101" i="8" s="1"/>
  <c r="Q102" i="8"/>
  <c r="O102" i="8"/>
  <c r="N102" i="8"/>
  <c r="M102" i="8"/>
  <c r="L102" i="8"/>
  <c r="K102" i="8"/>
  <c r="J102" i="8"/>
  <c r="J101" i="8" s="1"/>
  <c r="I102" i="8"/>
  <c r="H102" i="8"/>
  <c r="G102" i="8"/>
  <c r="F102" i="8"/>
  <c r="F101" i="8" s="1"/>
  <c r="E102" i="8"/>
  <c r="D102" i="8"/>
  <c r="Q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E85" i="8"/>
  <c r="D85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O78" i="8"/>
  <c r="M78" i="8"/>
  <c r="N78" i="8" s="1"/>
  <c r="C78" i="8"/>
  <c r="C77" i="8"/>
  <c r="S77" i="8" s="1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R71" i="8" s="1"/>
  <c r="Q72" i="8"/>
  <c r="Q71" i="8" s="1"/>
  <c r="O72" i="8"/>
  <c r="N72" i="8"/>
  <c r="M72" i="8"/>
  <c r="M71" i="8" s="1"/>
  <c r="L72" i="8"/>
  <c r="K72" i="8"/>
  <c r="K71" i="8" s="1"/>
  <c r="J72" i="8"/>
  <c r="J71" i="8" s="1"/>
  <c r="I72" i="8"/>
  <c r="I71" i="8" s="1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C63" i="8" s="1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C60" i="8" s="1"/>
  <c r="D60" i="8"/>
  <c r="R59" i="8"/>
  <c r="L59" i="8"/>
  <c r="N59" i="8" s="1"/>
  <c r="G59" i="8"/>
  <c r="F59" i="8"/>
  <c r="E59" i="8"/>
  <c r="D59" i="8"/>
  <c r="L58" i="8"/>
  <c r="N58" i="8" s="1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N55" i="8" s="1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S32" i="8" s="1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N30" i="8" s="1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N28" i="8" s="1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N14" i="8"/>
  <c r="M14" i="8"/>
  <c r="L14" i="8"/>
  <c r="C14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H6" i="8"/>
  <c r="G6" i="8"/>
  <c r="H5" i="8"/>
  <c r="G5" i="8"/>
  <c r="BV45" i="11"/>
  <c r="H61" i="15"/>
  <c r="G61" i="15"/>
  <c r="D61" i="15"/>
  <c r="F54" i="15"/>
  <c r="H87" i="15"/>
  <c r="C91" i="15"/>
  <c r="C54" i="15"/>
  <c r="D7" i="15"/>
  <c r="D9" i="15"/>
  <c r="D10" i="15"/>
  <c r="D12" i="15"/>
  <c r="D13" i="15"/>
  <c r="D14" i="15"/>
  <c r="D16" i="15"/>
  <c r="D18" i="15"/>
  <c r="D19" i="15"/>
  <c r="D22" i="15"/>
  <c r="D23" i="15"/>
  <c r="D24" i="15"/>
  <c r="D28" i="15"/>
  <c r="D30" i="15"/>
  <c r="D3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5" i="15"/>
  <c r="D56" i="15"/>
  <c r="D62" i="15"/>
  <c r="D64" i="15"/>
  <c r="D65" i="15"/>
  <c r="D89" i="15"/>
  <c r="D68" i="15"/>
  <c r="D85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6" i="15"/>
  <c r="D84" i="15"/>
  <c r="D83" i="15"/>
  <c r="D88" i="15"/>
  <c r="E35" i="15"/>
  <c r="E33" i="15"/>
  <c r="E31" i="15"/>
  <c r="E29" i="15"/>
  <c r="E27" i="15"/>
  <c r="E21" i="15"/>
  <c r="E20" i="15" s="1"/>
  <c r="E11" i="15"/>
  <c r="E8" i="15"/>
  <c r="E6" i="15" s="1"/>
  <c r="F35" i="15"/>
  <c r="F33" i="15"/>
  <c r="F31" i="15"/>
  <c r="F29" i="15"/>
  <c r="F27" i="15"/>
  <c r="F21" i="15"/>
  <c r="F20" i="15" s="1"/>
  <c r="F11" i="15"/>
  <c r="F8" i="15"/>
  <c r="F6" i="15" s="1"/>
  <c r="C35" i="15"/>
  <c r="C33" i="15"/>
  <c r="C31" i="15"/>
  <c r="C29" i="15"/>
  <c r="C27" i="15"/>
  <c r="C21" i="15"/>
  <c r="C20" i="15" s="1"/>
  <c r="C11" i="15"/>
  <c r="C8" i="15"/>
  <c r="C6" i="15" s="1"/>
  <c r="H88" i="15"/>
  <c r="G88" i="15"/>
  <c r="H83" i="15"/>
  <c r="G83" i="15"/>
  <c r="H84" i="15"/>
  <c r="G84" i="15"/>
  <c r="H86" i="15"/>
  <c r="G86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85" i="15"/>
  <c r="G85" i="15"/>
  <c r="G68" i="15"/>
  <c r="H89" i="15"/>
  <c r="G89" i="15"/>
  <c r="H65" i="15"/>
  <c r="G65" i="15"/>
  <c r="H64" i="15"/>
  <c r="G64" i="15"/>
  <c r="H62" i="15"/>
  <c r="G62" i="15"/>
  <c r="H56" i="15"/>
  <c r="G56" i="15"/>
  <c r="H55" i="15"/>
  <c r="G55" i="15"/>
  <c r="H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H34" i="15"/>
  <c r="G34" i="15"/>
  <c r="H32" i="15"/>
  <c r="G32" i="15"/>
  <c r="H30" i="15"/>
  <c r="G30" i="15"/>
  <c r="H28" i="15"/>
  <c r="G28" i="15"/>
  <c r="H24" i="15"/>
  <c r="G24" i="15"/>
  <c r="H23" i="15"/>
  <c r="G23" i="15"/>
  <c r="H22" i="15"/>
  <c r="G22" i="15"/>
  <c r="H19" i="15"/>
  <c r="G19" i="15"/>
  <c r="H18" i="15"/>
  <c r="H16" i="15"/>
  <c r="G16" i="15"/>
  <c r="H14" i="15"/>
  <c r="G14" i="15"/>
  <c r="H13" i="15"/>
  <c r="G13" i="15"/>
  <c r="H12" i="15"/>
  <c r="G12" i="15"/>
  <c r="H10" i="15"/>
  <c r="G10" i="15"/>
  <c r="H9" i="15"/>
  <c r="G9" i="15"/>
  <c r="H7" i="15"/>
  <c r="G7" i="15"/>
  <c r="BP54" i="11"/>
  <c r="BO53" i="11"/>
  <c r="BO54" i="11"/>
  <c r="BP18" i="11"/>
  <c r="BP19" i="11"/>
  <c r="BP20" i="11"/>
  <c r="BP21" i="11"/>
  <c r="BP22" i="11"/>
  <c r="BO21" i="11"/>
  <c r="BO11" i="11"/>
  <c r="BO45" i="11"/>
  <c r="BN12" i="11"/>
  <c r="AC16" i="11"/>
  <c r="Y16" i="11"/>
  <c r="U16" i="11"/>
  <c r="Q16" i="11"/>
  <c r="P27" i="11"/>
  <c r="M16" i="11"/>
  <c r="AG16" i="11" s="1"/>
  <c r="I16" i="11"/>
  <c r="E16" i="11"/>
  <c r="L56" i="11"/>
  <c r="L53" i="11"/>
  <c r="L54" i="11"/>
  <c r="CD9" i="11"/>
  <c r="BA6" i="11"/>
  <c r="BA8" i="11"/>
  <c r="BD8" i="11" s="1"/>
  <c r="BA9" i="11"/>
  <c r="BA11" i="11"/>
  <c r="BA13" i="11"/>
  <c r="BA14" i="11"/>
  <c r="BA15" i="11"/>
  <c r="BA17" i="11"/>
  <c r="BA18" i="11"/>
  <c r="BA19" i="11"/>
  <c r="CC19" i="11" s="1"/>
  <c r="BA20" i="11"/>
  <c r="BA21" i="11"/>
  <c r="BA22" i="11"/>
  <c r="BA23" i="11"/>
  <c r="BA26" i="11"/>
  <c r="BA27" i="11"/>
  <c r="BA28" i="11"/>
  <c r="BA29" i="11"/>
  <c r="BA30" i="11"/>
  <c r="BA31" i="11"/>
  <c r="BA32" i="11"/>
  <c r="BA33" i="11"/>
  <c r="BD33" i="11" s="1"/>
  <c r="BA34" i="11"/>
  <c r="BA35" i="11"/>
  <c r="BA36" i="11"/>
  <c r="BA37" i="11"/>
  <c r="BA38" i="11"/>
  <c r="BA39" i="11"/>
  <c r="BA40" i="11"/>
  <c r="BA43" i="11"/>
  <c r="BD43" i="11" s="1"/>
  <c r="BA24" i="11"/>
  <c r="BA44" i="11"/>
  <c r="BA46" i="11"/>
  <c r="BA47" i="11"/>
  <c r="CC47" i="11" s="1"/>
  <c r="CF47" i="11" s="1"/>
  <c r="BA48" i="11"/>
  <c r="BA49" i="11"/>
  <c r="BA50" i="11"/>
  <c r="BA53" i="11"/>
  <c r="CC53" i="11" s="1"/>
  <c r="BA54" i="11"/>
  <c r="BA56" i="11"/>
  <c r="BA57" i="11"/>
  <c r="BA58" i="11"/>
  <c r="BD58" i="11" s="1"/>
  <c r="BA59" i="11"/>
  <c r="BA60" i="11"/>
  <c r="BA61" i="11"/>
  <c r="BA62" i="11"/>
  <c r="CC62" i="11" s="1"/>
  <c r="CE62" i="11" s="1"/>
  <c r="BA63" i="11"/>
  <c r="BA64" i="11"/>
  <c r="BA65" i="11"/>
  <c r="AG6" i="11"/>
  <c r="CI6" i="11" s="1"/>
  <c r="AG8" i="11"/>
  <c r="AG9" i="11"/>
  <c r="CC9" i="11"/>
  <c r="AG11" i="11"/>
  <c r="CI11" i="11" s="1"/>
  <c r="AG13" i="11"/>
  <c r="CI13" i="11"/>
  <c r="AG14" i="11"/>
  <c r="AG15" i="11"/>
  <c r="CI15" i="11"/>
  <c r="AG17" i="11"/>
  <c r="CC17" i="11" s="1"/>
  <c r="AG18" i="11"/>
  <c r="AG19" i="11"/>
  <c r="CI19" i="11" s="1"/>
  <c r="AG20" i="11"/>
  <c r="CI20" i="11"/>
  <c r="AG21" i="11"/>
  <c r="CI21" i="11" s="1"/>
  <c r="AG22" i="11"/>
  <c r="CI22" i="11"/>
  <c r="AG23" i="11"/>
  <c r="AG26" i="11"/>
  <c r="CI26" i="11"/>
  <c r="AG27" i="11"/>
  <c r="CI27" i="11" s="1"/>
  <c r="AG28" i="11"/>
  <c r="AG29" i="11"/>
  <c r="AG30" i="11"/>
  <c r="CI30" i="11"/>
  <c r="AG31" i="11"/>
  <c r="CI31" i="11" s="1"/>
  <c r="AG32" i="11"/>
  <c r="CI32" i="11"/>
  <c r="AG33" i="11"/>
  <c r="AG34" i="11"/>
  <c r="CC34" i="11"/>
  <c r="AG35" i="11"/>
  <c r="CI35" i="11" s="1"/>
  <c r="AG36" i="11"/>
  <c r="AG37" i="11"/>
  <c r="AG38" i="11"/>
  <c r="CC38" i="11"/>
  <c r="CF38" i="11" s="1"/>
  <c r="AG39" i="11"/>
  <c r="CI39" i="11" s="1"/>
  <c r="AG40" i="11"/>
  <c r="CI40" i="11"/>
  <c r="AG43" i="11"/>
  <c r="AI43" i="11" s="1"/>
  <c r="AG24" i="11"/>
  <c r="AG44" i="11"/>
  <c r="CC44" i="11"/>
  <c r="AG46" i="11"/>
  <c r="AG47" i="11"/>
  <c r="AG48" i="11"/>
  <c r="AG49" i="11"/>
  <c r="CI49" i="11" s="1"/>
  <c r="AG50" i="11"/>
  <c r="CI50" i="11" s="1"/>
  <c r="AG53" i="11"/>
  <c r="AG54" i="11"/>
  <c r="AG56" i="11"/>
  <c r="CI56" i="11" s="1"/>
  <c r="AG57" i="11"/>
  <c r="CI57" i="11"/>
  <c r="AG58" i="11"/>
  <c r="AG59" i="11"/>
  <c r="AG60" i="11"/>
  <c r="CI60" i="11"/>
  <c r="AG61" i="11"/>
  <c r="AG62" i="11"/>
  <c r="AG63" i="11"/>
  <c r="AG64" i="11"/>
  <c r="AG65" i="11"/>
  <c r="CI65" i="11"/>
  <c r="U45" i="11"/>
  <c r="M55" i="11"/>
  <c r="L27" i="11"/>
  <c r="Y45" i="11"/>
  <c r="AC45" i="11"/>
  <c r="Q45" i="11"/>
  <c r="AV54" i="11"/>
  <c r="AU54" i="11"/>
  <c r="BU45" i="11"/>
  <c r="BW45" i="11"/>
  <c r="BY45" i="11"/>
  <c r="BZ45" i="11"/>
  <c r="CA45" i="11"/>
  <c r="CB45" i="11"/>
  <c r="CG45" i="11"/>
  <c r="BK45" i="11"/>
  <c r="BM45" i="11"/>
  <c r="BN45" i="11"/>
  <c r="BQ45" i="11"/>
  <c r="BR45" i="11"/>
  <c r="BS45" i="11"/>
  <c r="AT45" i="11"/>
  <c r="AU45" i="11"/>
  <c r="AW45" i="11"/>
  <c r="AX45" i="11"/>
  <c r="AY45" i="11"/>
  <c r="BC45" i="11"/>
  <c r="BE45" i="11"/>
  <c r="BF45" i="11"/>
  <c r="BG45" i="11"/>
  <c r="BI45" i="11"/>
  <c r="BJ45" i="11"/>
  <c r="AS45" i="11"/>
  <c r="AK45" i="11"/>
  <c r="E45" i="11"/>
  <c r="CD28" i="11"/>
  <c r="CD6" i="11"/>
  <c r="CD38" i="11"/>
  <c r="CD32" i="11"/>
  <c r="CH6" i="11"/>
  <c r="CH8" i="11"/>
  <c r="CH9" i="11"/>
  <c r="CH11" i="11"/>
  <c r="CH13" i="11"/>
  <c r="CH14" i="11"/>
  <c r="CH15" i="11"/>
  <c r="CH17" i="11"/>
  <c r="CH18" i="11"/>
  <c r="CH19" i="11"/>
  <c r="CH20" i="11"/>
  <c r="CH21" i="11"/>
  <c r="CH22" i="11"/>
  <c r="CH23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3" i="11"/>
  <c r="CH24" i="11"/>
  <c r="CH44" i="11"/>
  <c r="CH46" i="11"/>
  <c r="CH47" i="11"/>
  <c r="CH48" i="11"/>
  <c r="CH49" i="11"/>
  <c r="CH50" i="11"/>
  <c r="CH53" i="11"/>
  <c r="CH54" i="11"/>
  <c r="CH56" i="11"/>
  <c r="CH57" i="11"/>
  <c r="CH58" i="11"/>
  <c r="CH59" i="11"/>
  <c r="CH60" i="11"/>
  <c r="CH61" i="11"/>
  <c r="CH62" i="11"/>
  <c r="CH63" i="11"/>
  <c r="CH64" i="11"/>
  <c r="CH65" i="11"/>
  <c r="BF12" i="11"/>
  <c r="BP65" i="11"/>
  <c r="BP64" i="11"/>
  <c r="BP63" i="11"/>
  <c r="BP62" i="11"/>
  <c r="BP61" i="11"/>
  <c r="BP60" i="11"/>
  <c r="BP59" i="11"/>
  <c r="BP58" i="11"/>
  <c r="BP57" i="11"/>
  <c r="BP56" i="11"/>
  <c r="BN55" i="11"/>
  <c r="BM55" i="11"/>
  <c r="BM51" i="11" s="1"/>
  <c r="BM66" i="11" s="1"/>
  <c r="BP53" i="11"/>
  <c r="BN52" i="11"/>
  <c r="BM52" i="11"/>
  <c r="BO52" i="11"/>
  <c r="BP46" i="11"/>
  <c r="BP45" i="11"/>
  <c r="BP44" i="11"/>
  <c r="BP43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N25" i="11"/>
  <c r="BM25" i="11"/>
  <c r="BP23" i="11"/>
  <c r="BP17" i="11"/>
  <c r="BN16" i="11"/>
  <c r="BO16" i="11"/>
  <c r="BM16" i="11"/>
  <c r="BP13" i="11"/>
  <c r="BM12" i="11"/>
  <c r="BO12" i="11" s="1"/>
  <c r="BP12" i="11"/>
  <c r="BP11" i="11"/>
  <c r="BP9" i="11"/>
  <c r="BP8" i="11"/>
  <c r="BN7" i="11"/>
  <c r="BM7" i="11"/>
  <c r="BL65" i="11"/>
  <c r="BL64" i="11"/>
  <c r="BL63" i="11"/>
  <c r="BL62" i="11"/>
  <c r="BL61" i="11"/>
  <c r="BL60" i="11"/>
  <c r="BL59" i="11"/>
  <c r="BL58" i="11"/>
  <c r="BL57" i="11"/>
  <c r="BK57" i="11"/>
  <c r="BL56" i="11"/>
  <c r="BJ55" i="11"/>
  <c r="BI55" i="11"/>
  <c r="BK55" i="11" s="1"/>
  <c r="BL53" i="11"/>
  <c r="BJ52" i="11"/>
  <c r="BI52" i="11"/>
  <c r="BI51" i="11"/>
  <c r="BL51" i="11" s="1"/>
  <c r="BL46" i="11"/>
  <c r="BL45" i="11"/>
  <c r="BL44" i="11"/>
  <c r="BL43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J25" i="11"/>
  <c r="BI25" i="11"/>
  <c r="BL23" i="11"/>
  <c r="BL17" i="11"/>
  <c r="BK17" i="11"/>
  <c r="BJ16" i="11"/>
  <c r="BI16" i="11"/>
  <c r="BI10" i="11"/>
  <c r="BI5" i="11" s="1"/>
  <c r="BI66" i="11" s="1"/>
  <c r="BL13" i="11"/>
  <c r="BI12" i="11"/>
  <c r="BL11" i="11"/>
  <c r="BL9" i="11"/>
  <c r="BL8" i="11"/>
  <c r="BJ7" i="11"/>
  <c r="BI7" i="11"/>
  <c r="AV6" i="11"/>
  <c r="AU6" i="11"/>
  <c r="AH6" i="11"/>
  <c r="Z12" i="11"/>
  <c r="F12" i="11"/>
  <c r="H6" i="11"/>
  <c r="G6" i="11"/>
  <c r="E7" i="11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T118" i="8"/>
  <c r="C239" i="8"/>
  <c r="S239" i="8" s="1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F223" i="8" s="1"/>
  <c r="E225" i="8"/>
  <c r="D225" i="8"/>
  <c r="R224" i="8"/>
  <c r="Q224" i="8"/>
  <c r="O224" i="8"/>
  <c r="N224" i="8"/>
  <c r="M224" i="8"/>
  <c r="L224" i="8"/>
  <c r="K224" i="8"/>
  <c r="J224" i="8"/>
  <c r="I224" i="8"/>
  <c r="I223" i="8" s="1"/>
  <c r="H224" i="8"/>
  <c r="G224" i="8"/>
  <c r="F224" i="8"/>
  <c r="E224" i="8"/>
  <c r="D224" i="8"/>
  <c r="T101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C221" i="8" s="1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C219" i="8" s="1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C218" i="8" s="1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 s="1"/>
  <c r="S217" i="8" s="1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C212" i="8" s="1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C211" i="8" s="1"/>
  <c r="S211" i="8" s="1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C209" i="8" s="1"/>
  <c r="R208" i="8"/>
  <c r="Q208" i="8"/>
  <c r="O208" i="8"/>
  <c r="N208" i="8"/>
  <c r="M208" i="8"/>
  <c r="M206" i="8" s="1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T84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C205" i="8" s="1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E201" i="8" s="1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 s="1"/>
  <c r="R202" i="8"/>
  <c r="R201" i="8" s="1"/>
  <c r="Q202" i="8"/>
  <c r="O202" i="8"/>
  <c r="N202" i="8"/>
  <c r="M202" i="8"/>
  <c r="M201" i="8" s="1"/>
  <c r="L202" i="8"/>
  <c r="K202" i="8"/>
  <c r="J202" i="8"/>
  <c r="J201" i="8" s="1"/>
  <c r="I202" i="8"/>
  <c r="G202" i="8"/>
  <c r="F202" i="8"/>
  <c r="E202" i="8"/>
  <c r="C202" i="8" s="1"/>
  <c r="T79" i="8"/>
  <c r="O200" i="8"/>
  <c r="M200" i="8"/>
  <c r="N200" i="8" s="1"/>
  <c r="C200" i="8"/>
  <c r="C199" i="8"/>
  <c r="S199" i="8" s="1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G193" i="8" s="1"/>
  <c r="F196" i="8"/>
  <c r="E196" i="8"/>
  <c r="D196" i="8"/>
  <c r="K195" i="8"/>
  <c r="C195" i="8"/>
  <c r="R194" i="8"/>
  <c r="R193" i="8" s="1"/>
  <c r="Q194" i="8"/>
  <c r="Q193" i="8" s="1"/>
  <c r="O194" i="8"/>
  <c r="N194" i="8"/>
  <c r="M194" i="8"/>
  <c r="M193" i="8" s="1"/>
  <c r="L194" i="8"/>
  <c r="L193" i="8" s="1"/>
  <c r="K194" i="8"/>
  <c r="K193" i="8" s="1"/>
  <c r="J194" i="8"/>
  <c r="J193" i="8" s="1"/>
  <c r="I194" i="8"/>
  <c r="I193" i="8" s="1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 s="1"/>
  <c r="S190" i="8" s="1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C186" i="8" s="1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C182" i="8" s="1"/>
  <c r="D182" i="8"/>
  <c r="R181" i="8"/>
  <c r="L181" i="8"/>
  <c r="N181" i="8" s="1"/>
  <c r="G181" i="8"/>
  <c r="F181" i="8"/>
  <c r="E181" i="8"/>
  <c r="D181" i="8"/>
  <c r="C181" i="8" s="1"/>
  <c r="L180" i="8"/>
  <c r="N180" i="8" s="1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 s="1"/>
  <c r="N178" i="8"/>
  <c r="C178" i="8"/>
  <c r="L177" i="8"/>
  <c r="N177" i="8" s="1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 s="1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C173" i="8" s="1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 s="1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C170" i="8" s="1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C167" i="8" s="1"/>
  <c r="S167" i="8" s="1"/>
  <c r="D167" i="8"/>
  <c r="T44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C164" i="8" s="1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C163" i="8" s="1"/>
  <c r="S163" i="8" s="1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C159" i="8" s="1"/>
  <c r="D159" i="8"/>
  <c r="R158" i="8"/>
  <c r="Q158" i="8"/>
  <c r="Q156" i="8" s="1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C157" i="8" s="1"/>
  <c r="S157" i="8" s="1"/>
  <c r="D157" i="8"/>
  <c r="T34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 s="1"/>
  <c r="S155" i="8" s="1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C153" i="8" s="1"/>
  <c r="D153" i="8"/>
  <c r="R152" i="8"/>
  <c r="Q152" i="8"/>
  <c r="O152" i="8"/>
  <c r="M152" i="8"/>
  <c r="L152" i="8"/>
  <c r="N152" i="8" s="1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N150" i="8" s="1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T23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C144" i="8" s="1"/>
  <c r="S144" i="8" s="1"/>
  <c r="R143" i="8"/>
  <c r="Q143" i="8"/>
  <c r="O143" i="8"/>
  <c r="N143" i="8"/>
  <c r="M143" i="8"/>
  <c r="L143" i="8"/>
  <c r="K143" i="8"/>
  <c r="J143" i="8"/>
  <c r="I143" i="8"/>
  <c r="G143" i="8"/>
  <c r="F143" i="8"/>
  <c r="E143" i="8"/>
  <c r="C143" i="8" s="1"/>
  <c r="S143" i="8" s="1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C142" i="8" s="1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T18" i="8"/>
  <c r="R139" i="8"/>
  <c r="Q139" i="8"/>
  <c r="O139" i="8"/>
  <c r="N139" i="8"/>
  <c r="N137" i="8" s="1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L137" i="8" s="1"/>
  <c r="K138" i="8"/>
  <c r="J138" i="8"/>
  <c r="I138" i="8"/>
  <c r="G138" i="8"/>
  <c r="F138" i="8"/>
  <c r="E138" i="8"/>
  <c r="D138" i="8"/>
  <c r="T15" i="8"/>
  <c r="N136" i="8"/>
  <c r="S136" i="8" s="1"/>
  <c r="M136" i="8"/>
  <c r="L136" i="8"/>
  <c r="C136" i="8"/>
  <c r="T13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C132" i="8" s="1"/>
  <c r="R131" i="8"/>
  <c r="Q131" i="8"/>
  <c r="O131" i="8"/>
  <c r="O130" i="8" s="1"/>
  <c r="N131" i="8"/>
  <c r="N130" i="8" s="1"/>
  <c r="N128" i="8" s="1"/>
  <c r="M131" i="8"/>
  <c r="L131" i="8"/>
  <c r="K131" i="8"/>
  <c r="K130" i="8" s="1"/>
  <c r="J131" i="8"/>
  <c r="I131" i="8"/>
  <c r="G131" i="8"/>
  <c r="F131" i="8"/>
  <c r="F130" i="8" s="1"/>
  <c r="E131" i="8"/>
  <c r="D131" i="8"/>
  <c r="T7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 s="1"/>
  <c r="T6" i="8"/>
  <c r="H128" i="8"/>
  <c r="G128" i="8"/>
  <c r="H127" i="8"/>
  <c r="G127" i="8"/>
  <c r="S11" i="11"/>
  <c r="S13" i="11"/>
  <c r="R12" i="11"/>
  <c r="BF16" i="11"/>
  <c r="BF25" i="11"/>
  <c r="BF55" i="11"/>
  <c r="BB14" i="11"/>
  <c r="BB26" i="11"/>
  <c r="BB28" i="11"/>
  <c r="BB30" i="11"/>
  <c r="BD30" i="11"/>
  <c r="BB31" i="11"/>
  <c r="BB32" i="11"/>
  <c r="BB34" i="11"/>
  <c r="BB36" i="11"/>
  <c r="BD36" i="11" s="1"/>
  <c r="BB24" i="11"/>
  <c r="BB44" i="11"/>
  <c r="BB27" i="11"/>
  <c r="BB29" i="11"/>
  <c r="BB33" i="11"/>
  <c r="BB35" i="11"/>
  <c r="BB37" i="11"/>
  <c r="BB38" i="11"/>
  <c r="BB39" i="11"/>
  <c r="BB40" i="11"/>
  <c r="BB43" i="11"/>
  <c r="BB46" i="11"/>
  <c r="BB50" i="11"/>
  <c r="BB63" i="11"/>
  <c r="CD27" i="11"/>
  <c r="AH27" i="11"/>
  <c r="AI27" i="11" s="1"/>
  <c r="CD65" i="11"/>
  <c r="CD64" i="11"/>
  <c r="CD63" i="11"/>
  <c r="CD62" i="11"/>
  <c r="CD61" i="11"/>
  <c r="CD60" i="11"/>
  <c r="CE60" i="11" s="1"/>
  <c r="CD53" i="11"/>
  <c r="CD50" i="11"/>
  <c r="CD49" i="11"/>
  <c r="CD48" i="11"/>
  <c r="CD47" i="11"/>
  <c r="CD46" i="11"/>
  <c r="CD45" i="11" s="1"/>
  <c r="CD44" i="11"/>
  <c r="CF44" i="11" s="1"/>
  <c r="CD24" i="11"/>
  <c r="CD43" i="11"/>
  <c r="CD40" i="11"/>
  <c r="CD39" i="11"/>
  <c r="CF39" i="11" s="1"/>
  <c r="CD37" i="11"/>
  <c r="CD36" i="11"/>
  <c r="CD34" i="11"/>
  <c r="CD33" i="11"/>
  <c r="CD31" i="11"/>
  <c r="CD30" i="11"/>
  <c r="CD29" i="11"/>
  <c r="CD26" i="11"/>
  <c r="CD25" i="11" s="1"/>
  <c r="CD23" i="11"/>
  <c r="CD22" i="11"/>
  <c r="CD21" i="11"/>
  <c r="CD20" i="11"/>
  <c r="CD16" i="11" s="1"/>
  <c r="CD19" i="11"/>
  <c r="CD18" i="11"/>
  <c r="CD17" i="11"/>
  <c r="CD15" i="11"/>
  <c r="CC15" i="11"/>
  <c r="CD14" i="11"/>
  <c r="CC14" i="11"/>
  <c r="CF14" i="11" s="1"/>
  <c r="CD12" i="11"/>
  <c r="CC13" i="11"/>
  <c r="CD8" i="11"/>
  <c r="CD7" i="11"/>
  <c r="BB65" i="11"/>
  <c r="BB64" i="11"/>
  <c r="BB62" i="11"/>
  <c r="BB61" i="11"/>
  <c r="BB60" i="11"/>
  <c r="BD60" i="11"/>
  <c r="BB59" i="11"/>
  <c r="BB58" i="11"/>
  <c r="BB57" i="11"/>
  <c r="BB56" i="11"/>
  <c r="BB53" i="11"/>
  <c r="BB49" i="11"/>
  <c r="BB48" i="11"/>
  <c r="BB47" i="11"/>
  <c r="BB45" i="11" s="1"/>
  <c r="BD38" i="11"/>
  <c r="BD32" i="11"/>
  <c r="BB23" i="11"/>
  <c r="BB22" i="11"/>
  <c r="BB21" i="11"/>
  <c r="BB20" i="11"/>
  <c r="BB19" i="11"/>
  <c r="BB18" i="11"/>
  <c r="BB16" i="11" s="1"/>
  <c r="BB15" i="11"/>
  <c r="BB13" i="11"/>
  <c r="BB11" i="11"/>
  <c r="BD11" i="11" s="1"/>
  <c r="BB8" i="11"/>
  <c r="BB7" i="11" s="1"/>
  <c r="BD17" i="11"/>
  <c r="BC17" i="11"/>
  <c r="BD9" i="11"/>
  <c r="BF7" i="11"/>
  <c r="BF52" i="11"/>
  <c r="BE7" i="11"/>
  <c r="BE12" i="11"/>
  <c r="BH12" i="11" s="1"/>
  <c r="BE16" i="11"/>
  <c r="BE25" i="11"/>
  <c r="BE52" i="11"/>
  <c r="BE55" i="11"/>
  <c r="BH65" i="11"/>
  <c r="BH64" i="11"/>
  <c r="BH63" i="11"/>
  <c r="BH62" i="11"/>
  <c r="BH61" i="11"/>
  <c r="BH60" i="11"/>
  <c r="BH59" i="11"/>
  <c r="BH58" i="11"/>
  <c r="BH57" i="11"/>
  <c r="BG57" i="11"/>
  <c r="BH56" i="11"/>
  <c r="BH53" i="11"/>
  <c r="BH46" i="11"/>
  <c r="BH45" i="11"/>
  <c r="BH44" i="11"/>
  <c r="BH43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3" i="11"/>
  <c r="BH17" i="11"/>
  <c r="BG17" i="11"/>
  <c r="BH13" i="11"/>
  <c r="BG13" i="11"/>
  <c r="BH11" i="11"/>
  <c r="BH9" i="11"/>
  <c r="BH8" i="11"/>
  <c r="AX7" i="11"/>
  <c r="AX16" i="11"/>
  <c r="AZ16" i="11" s="1"/>
  <c r="AX25" i="11"/>
  <c r="AX52" i="11"/>
  <c r="AX55" i="11"/>
  <c r="AW7" i="11"/>
  <c r="AZ7" i="11" s="1"/>
  <c r="AW12" i="11"/>
  <c r="AZ12" i="11" s="1"/>
  <c r="AW16" i="11"/>
  <c r="AW25" i="11"/>
  <c r="AY25" i="11" s="1"/>
  <c r="AW52" i="11"/>
  <c r="AW55" i="11"/>
  <c r="AZ65" i="11"/>
  <c r="AZ64" i="11"/>
  <c r="AZ63" i="11"/>
  <c r="AZ62" i="11"/>
  <c r="AZ61" i="11"/>
  <c r="AZ60" i="11"/>
  <c r="AZ59" i="11"/>
  <c r="AY59" i="11"/>
  <c r="AZ58" i="11"/>
  <c r="AZ57" i="11"/>
  <c r="AY57" i="11"/>
  <c r="AZ56" i="11"/>
  <c r="AZ53" i="11"/>
  <c r="AY53" i="11"/>
  <c r="AZ46" i="11"/>
  <c r="AZ45" i="11" s="1"/>
  <c r="AZ44" i="11"/>
  <c r="AZ43" i="11"/>
  <c r="AZ40" i="11"/>
  <c r="AZ39" i="11"/>
  <c r="AZ38" i="11"/>
  <c r="AZ37" i="11"/>
  <c r="AZ36" i="11"/>
  <c r="AZ35" i="11"/>
  <c r="AZ34" i="11"/>
  <c r="AZ33" i="11"/>
  <c r="AZ32" i="11"/>
  <c r="AZ31" i="11"/>
  <c r="AZ30" i="11"/>
  <c r="AZ29" i="11"/>
  <c r="AY29" i="11"/>
  <c r="AZ23" i="11"/>
  <c r="AZ17" i="11"/>
  <c r="AY17" i="11"/>
  <c r="AZ13" i="11"/>
  <c r="AZ11" i="11"/>
  <c r="AY11" i="11"/>
  <c r="AZ9" i="11"/>
  <c r="AZ8" i="11"/>
  <c r="AT7" i="11"/>
  <c r="AT16" i="11"/>
  <c r="AT25" i="11"/>
  <c r="AT52" i="11"/>
  <c r="AV52" i="11" s="1"/>
  <c r="AT55" i="11"/>
  <c r="AS7" i="11"/>
  <c r="AV7" i="11" s="1"/>
  <c r="AS12" i="11"/>
  <c r="AV12" i="11" s="1"/>
  <c r="AS16" i="11"/>
  <c r="AS25" i="11"/>
  <c r="AS10" i="11" s="1"/>
  <c r="AS52" i="11"/>
  <c r="AS55" i="11"/>
  <c r="AV65" i="11"/>
  <c r="AV64" i="11"/>
  <c r="AV63" i="11"/>
  <c r="AV62" i="11"/>
  <c r="AV61" i="11"/>
  <c r="AV60" i="11"/>
  <c r="AV59" i="11"/>
  <c r="AV58" i="11"/>
  <c r="AV57" i="11"/>
  <c r="AU57" i="11"/>
  <c r="AV56" i="11"/>
  <c r="AU56" i="11"/>
  <c r="AV53" i="11"/>
  <c r="AU53" i="11"/>
  <c r="AV46" i="11"/>
  <c r="AV45" i="11" s="1"/>
  <c r="AV44" i="11"/>
  <c r="AV43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U29" i="11"/>
  <c r="AV23" i="11"/>
  <c r="AV17" i="11"/>
  <c r="AU17" i="11"/>
  <c r="AV13" i="11"/>
  <c r="AU13" i="11"/>
  <c r="AV11" i="11"/>
  <c r="AU11" i="11"/>
  <c r="AV9" i="11"/>
  <c r="AV8" i="11"/>
  <c r="AP7" i="11"/>
  <c r="AP16" i="11"/>
  <c r="AP25" i="11"/>
  <c r="AP45" i="11"/>
  <c r="AP52" i="11"/>
  <c r="AP55" i="11"/>
  <c r="AO7" i="11"/>
  <c r="AO12" i="11"/>
  <c r="AR12" i="11"/>
  <c r="AO16" i="11"/>
  <c r="BA16" i="11" s="1"/>
  <c r="AO25" i="11"/>
  <c r="AO45" i="11"/>
  <c r="AO52" i="11"/>
  <c r="AO55" i="11"/>
  <c r="AO51" i="11" s="1"/>
  <c r="AR65" i="11"/>
  <c r="AR64" i="11"/>
  <c r="AR63" i="11"/>
  <c r="AR62" i="11"/>
  <c r="AR61" i="11"/>
  <c r="AR60" i="11"/>
  <c r="AR59" i="11"/>
  <c r="AR58" i="11"/>
  <c r="AR57" i="11"/>
  <c r="AQ57" i="11"/>
  <c r="AR56" i="11"/>
  <c r="AR53" i="11"/>
  <c r="AR46" i="11"/>
  <c r="AR44" i="11"/>
  <c r="AR43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Q29" i="11"/>
  <c r="AR23" i="11"/>
  <c r="AR17" i="11"/>
  <c r="AQ17" i="11"/>
  <c r="AR13" i="11"/>
  <c r="AR11" i="11"/>
  <c r="AQ11" i="11"/>
  <c r="AR9" i="11"/>
  <c r="AR8" i="11"/>
  <c r="AL7" i="11"/>
  <c r="AL16" i="11"/>
  <c r="AL25" i="11"/>
  <c r="AL45" i="11"/>
  <c r="AL52" i="11"/>
  <c r="AL55" i="11"/>
  <c r="AK7" i="11"/>
  <c r="AK12" i="11"/>
  <c r="AN12" i="11" s="1"/>
  <c r="AK16" i="11"/>
  <c r="AK25" i="11"/>
  <c r="AK10" i="11" s="1"/>
  <c r="AK5" i="11" s="1"/>
  <c r="AK52" i="11"/>
  <c r="AK55" i="11"/>
  <c r="AK51" i="11"/>
  <c r="AD7" i="11"/>
  <c r="AD5" i="11" s="1"/>
  <c r="AF16" i="11"/>
  <c r="AD25" i="11"/>
  <c r="AD45" i="11"/>
  <c r="AD52" i="11"/>
  <c r="AF52" i="11" s="1"/>
  <c r="AD55" i="11"/>
  <c r="AC7" i="11"/>
  <c r="AC12" i="11"/>
  <c r="AC25" i="11"/>
  <c r="AC52" i="11"/>
  <c r="AC55" i="11"/>
  <c r="AC51" i="11"/>
  <c r="Z7" i="11"/>
  <c r="Z16" i="11"/>
  <c r="Z25" i="11"/>
  <c r="Z45" i="11"/>
  <c r="AB45" i="11" s="1"/>
  <c r="Z52" i="11"/>
  <c r="Z55" i="11"/>
  <c r="Y7" i="11"/>
  <c r="Y12" i="11"/>
  <c r="Y25" i="11"/>
  <c r="CI25" i="11" s="1"/>
  <c r="Y52" i="11"/>
  <c r="Y55" i="11"/>
  <c r="V7" i="11"/>
  <c r="V25" i="11"/>
  <c r="V10" i="11" s="1"/>
  <c r="V45" i="11"/>
  <c r="V52" i="11"/>
  <c r="V55" i="11"/>
  <c r="U7" i="11"/>
  <c r="X7" i="11" s="1"/>
  <c r="U12" i="11"/>
  <c r="X12" i="11" s="1"/>
  <c r="U25" i="11"/>
  <c r="U52" i="11"/>
  <c r="U55" i="11"/>
  <c r="R7" i="11"/>
  <c r="R25" i="11"/>
  <c r="R45" i="11"/>
  <c r="T45" i="11" s="1"/>
  <c r="R52" i="11"/>
  <c r="R55" i="11"/>
  <c r="R51" i="11"/>
  <c r="Q7" i="11"/>
  <c r="Q5" i="11" s="1"/>
  <c r="Q12" i="11"/>
  <c r="Q25" i="11"/>
  <c r="Q52" i="11"/>
  <c r="Q55" i="11"/>
  <c r="N7" i="11"/>
  <c r="N25" i="11"/>
  <c r="N45" i="11"/>
  <c r="N52" i="11"/>
  <c r="N55" i="11"/>
  <c r="O55" i="11"/>
  <c r="M7" i="11"/>
  <c r="M5" i="11" s="1"/>
  <c r="M12" i="11"/>
  <c r="M25" i="11"/>
  <c r="M45" i="11"/>
  <c r="M52" i="11"/>
  <c r="J7" i="11"/>
  <c r="K16" i="11"/>
  <c r="J45" i="11"/>
  <c r="J52" i="11"/>
  <c r="J51" i="11" s="1"/>
  <c r="K51" i="11" s="1"/>
  <c r="I7" i="11"/>
  <c r="I12" i="11"/>
  <c r="I25" i="11"/>
  <c r="I45" i="11"/>
  <c r="L45" i="11" s="1"/>
  <c r="I52" i="11"/>
  <c r="I55" i="11"/>
  <c r="BZ16" i="11"/>
  <c r="CB16" i="11" s="1"/>
  <c r="BZ25" i="11"/>
  <c r="BZ10" i="11" s="1"/>
  <c r="CB10" i="11" s="1"/>
  <c r="BZ55" i="11"/>
  <c r="BV16" i="11"/>
  <c r="BV12" i="11"/>
  <c r="BU12" i="11"/>
  <c r="BU25" i="11"/>
  <c r="BU16" i="11"/>
  <c r="BW16" i="11" s="1"/>
  <c r="BY25" i="11"/>
  <c r="BY10" i="11" s="1"/>
  <c r="BY16" i="11"/>
  <c r="BY55" i="11"/>
  <c r="BZ52" i="11"/>
  <c r="BY52" i="11"/>
  <c r="BZ12" i="11"/>
  <c r="BY12" i="11"/>
  <c r="CB12" i="11" s="1"/>
  <c r="BZ7" i="11"/>
  <c r="BY7" i="11"/>
  <c r="AM29" i="11"/>
  <c r="AN29" i="11"/>
  <c r="BR12" i="11"/>
  <c r="AH26" i="11"/>
  <c r="AJ26" i="11" s="1"/>
  <c r="AH28" i="11"/>
  <c r="AH29" i="11"/>
  <c r="AJ29" i="11" s="1"/>
  <c r="AH30" i="11"/>
  <c r="AI30" i="11"/>
  <c r="AH31" i="11"/>
  <c r="AI31" i="11" s="1"/>
  <c r="AH32" i="11"/>
  <c r="AH33" i="11"/>
  <c r="AH34" i="11"/>
  <c r="AI34" i="11" s="1"/>
  <c r="AH36" i="11"/>
  <c r="AI36" i="11"/>
  <c r="AH37" i="11"/>
  <c r="AH38" i="11"/>
  <c r="AJ38" i="11"/>
  <c r="AH39" i="11"/>
  <c r="AJ39" i="11" s="1"/>
  <c r="AH47" i="11"/>
  <c r="AH48" i="11"/>
  <c r="AI48" i="11"/>
  <c r="AH49" i="11"/>
  <c r="AH50" i="11"/>
  <c r="AH61" i="11"/>
  <c r="AH62" i="11"/>
  <c r="AH63" i="11"/>
  <c r="AH64" i="11"/>
  <c r="AJ64" i="11"/>
  <c r="AH65" i="11"/>
  <c r="AH22" i="11"/>
  <c r="AI22" i="11"/>
  <c r="AH20" i="11"/>
  <c r="AH17" i="11"/>
  <c r="AJ17" i="11" s="1"/>
  <c r="AH21" i="11"/>
  <c r="AH23" i="11"/>
  <c r="AH18" i="11"/>
  <c r="AH19" i="11"/>
  <c r="BR16" i="11"/>
  <c r="BQ16" i="11"/>
  <c r="E12" i="11"/>
  <c r="E25" i="11"/>
  <c r="AH11" i="11"/>
  <c r="AI11" i="11"/>
  <c r="AH13" i="11"/>
  <c r="AH12" i="11" s="1"/>
  <c r="AJ12" i="11" s="1"/>
  <c r="AH35" i="11"/>
  <c r="AI35" i="11"/>
  <c r="AH40" i="11"/>
  <c r="AI40" i="11" s="1"/>
  <c r="AH43" i="11"/>
  <c r="AH24" i="11"/>
  <c r="AH44" i="11"/>
  <c r="AH14" i="11"/>
  <c r="AH60" i="11"/>
  <c r="F45" i="11"/>
  <c r="CH45" i="11" s="1"/>
  <c r="AN65" i="11"/>
  <c r="AN64" i="11"/>
  <c r="AN63" i="11"/>
  <c r="AN62" i="11"/>
  <c r="AN61" i="11"/>
  <c r="AN60" i="11"/>
  <c r="AN59" i="11"/>
  <c r="AN58" i="11"/>
  <c r="AN57" i="11"/>
  <c r="AM57" i="11"/>
  <c r="AN56" i="11"/>
  <c r="AM56" i="11"/>
  <c r="AN53" i="11"/>
  <c r="AM53" i="11"/>
  <c r="AN46" i="11"/>
  <c r="AN44" i="11"/>
  <c r="AN43" i="11"/>
  <c r="AN40" i="11"/>
  <c r="AN39" i="11"/>
  <c r="AN38" i="11"/>
  <c r="AN37" i="11"/>
  <c r="AN36" i="11"/>
  <c r="AN35" i="11"/>
  <c r="AN34" i="11"/>
  <c r="AN33" i="11"/>
  <c r="AN32" i="11"/>
  <c r="AN31" i="11"/>
  <c r="AN30" i="11"/>
  <c r="AN23" i="11"/>
  <c r="AN17" i="11"/>
  <c r="AM17" i="11"/>
  <c r="AN13" i="11"/>
  <c r="AN11" i="11"/>
  <c r="AM11" i="11"/>
  <c r="AN9" i="11"/>
  <c r="AN8" i="11"/>
  <c r="BV7" i="11"/>
  <c r="BX7" i="11" s="1"/>
  <c r="BV52" i="11"/>
  <c r="BX52" i="11" s="1"/>
  <c r="BV55" i="11"/>
  <c r="BU7" i="11"/>
  <c r="BU52" i="11"/>
  <c r="BU55" i="11"/>
  <c r="BR7" i="11"/>
  <c r="BS7" i="11" s="1"/>
  <c r="BR25" i="11"/>
  <c r="BR52" i="11"/>
  <c r="BR51" i="11" s="1"/>
  <c r="BT51" i="11" s="1"/>
  <c r="BR55" i="11"/>
  <c r="BQ7" i="11"/>
  <c r="BQ12" i="11"/>
  <c r="BQ25" i="11"/>
  <c r="BS25" i="11" s="1"/>
  <c r="BQ52" i="11"/>
  <c r="BQ55" i="11"/>
  <c r="BQ51" i="11"/>
  <c r="AH53" i="11"/>
  <c r="AI53" i="11" s="1"/>
  <c r="AH54" i="11"/>
  <c r="AF40" i="11"/>
  <c r="AE40" i="11"/>
  <c r="AE35" i="11"/>
  <c r="AE22" i="11"/>
  <c r="O57" i="11"/>
  <c r="O58" i="11"/>
  <c r="O53" i="11"/>
  <c r="P53" i="11"/>
  <c r="O54" i="11"/>
  <c r="P54" i="11"/>
  <c r="CD52" i="11"/>
  <c r="BW20" i="11"/>
  <c r="BW22" i="11"/>
  <c r="BX19" i="11"/>
  <c r="BX20" i="11"/>
  <c r="S17" i="11"/>
  <c r="T17" i="11"/>
  <c r="T19" i="11"/>
  <c r="T20" i="11"/>
  <c r="K30" i="11"/>
  <c r="K33" i="11"/>
  <c r="K35" i="11"/>
  <c r="L40" i="11"/>
  <c r="L43" i="11"/>
  <c r="L24" i="11"/>
  <c r="K24" i="11"/>
  <c r="K40" i="11"/>
  <c r="AE59" i="11"/>
  <c r="AF59" i="11"/>
  <c r="AF60" i="11"/>
  <c r="AF61" i="11"/>
  <c r="AF62" i="11"/>
  <c r="AF63" i="11"/>
  <c r="AF64" i="11"/>
  <c r="AF65" i="11"/>
  <c r="AB59" i="11"/>
  <c r="AB60" i="11"/>
  <c r="AB61" i="11"/>
  <c r="AB62" i="11"/>
  <c r="AB63" i="11"/>
  <c r="AA64" i="11"/>
  <c r="AB64" i="11"/>
  <c r="AB65" i="11"/>
  <c r="W58" i="11"/>
  <c r="X58" i="11"/>
  <c r="X59" i="11"/>
  <c r="X60" i="11"/>
  <c r="X61" i="11"/>
  <c r="X62" i="11"/>
  <c r="X63" i="11"/>
  <c r="X64" i="11"/>
  <c r="X65" i="11"/>
  <c r="S58" i="11"/>
  <c r="T58" i="11"/>
  <c r="S59" i="11"/>
  <c r="T59" i="11"/>
  <c r="T60" i="11"/>
  <c r="T61" i="11"/>
  <c r="T62" i="11"/>
  <c r="T63" i="11"/>
  <c r="T64" i="11"/>
  <c r="T65" i="11"/>
  <c r="P65" i="11"/>
  <c r="O59" i="11"/>
  <c r="P59" i="11"/>
  <c r="P60" i="11"/>
  <c r="P61" i="11"/>
  <c r="P62" i="11"/>
  <c r="P63" i="11"/>
  <c r="P64" i="11"/>
  <c r="K59" i="11"/>
  <c r="L59" i="11"/>
  <c r="L60" i="11"/>
  <c r="L61" i="11"/>
  <c r="L62" i="11"/>
  <c r="L63" i="11"/>
  <c r="L64" i="11"/>
  <c r="L65" i="11"/>
  <c r="G58" i="11"/>
  <c r="H58" i="11"/>
  <c r="G59" i="11"/>
  <c r="H59" i="11"/>
  <c r="H60" i="11"/>
  <c r="H61" i="11"/>
  <c r="H62" i="11"/>
  <c r="H63" i="11"/>
  <c r="H64" i="11"/>
  <c r="H65" i="11"/>
  <c r="AA53" i="11"/>
  <c r="AB53" i="11"/>
  <c r="AB54" i="11"/>
  <c r="AF19" i="11"/>
  <c r="AB19" i="11"/>
  <c r="P19" i="11"/>
  <c r="L19" i="11"/>
  <c r="H8" i="11"/>
  <c r="F7" i="11"/>
  <c r="G17" i="11"/>
  <c r="G22" i="11"/>
  <c r="G23" i="11"/>
  <c r="AH8" i="11"/>
  <c r="AI8" i="11"/>
  <c r="AH46" i="11"/>
  <c r="AH56" i="11"/>
  <c r="AH57" i="11"/>
  <c r="AJ57" i="11" s="1"/>
  <c r="AI57" i="11"/>
  <c r="AH58" i="11"/>
  <c r="AI58" i="11" s="1"/>
  <c r="AH59" i="11"/>
  <c r="AI59" i="11" s="1"/>
  <c r="AJ59" i="11"/>
  <c r="F52" i="11"/>
  <c r="E55" i="11"/>
  <c r="AG55" i="11"/>
  <c r="E52" i="11"/>
  <c r="H44" i="11"/>
  <c r="H37" i="11"/>
  <c r="H38" i="11"/>
  <c r="H39" i="11"/>
  <c r="H40" i="11"/>
  <c r="H43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X38" i="11"/>
  <c r="X39" i="11"/>
  <c r="X40" i="11"/>
  <c r="X43" i="11"/>
  <c r="X44" i="11"/>
  <c r="S35" i="11"/>
  <c r="S40" i="11"/>
  <c r="S43" i="11"/>
  <c r="T39" i="11"/>
  <c r="T40" i="11"/>
  <c r="T43" i="11"/>
  <c r="T44" i="11"/>
  <c r="T38" i="11"/>
  <c r="T32" i="11"/>
  <c r="T33" i="11"/>
  <c r="T34" i="11"/>
  <c r="T35" i="11"/>
  <c r="P33" i="11"/>
  <c r="P34" i="11"/>
  <c r="X31" i="11"/>
  <c r="X32" i="11"/>
  <c r="X33" i="11"/>
  <c r="X34" i="11"/>
  <c r="X35" i="11"/>
  <c r="X36" i="11"/>
  <c r="X37" i="11"/>
  <c r="S33" i="11"/>
  <c r="L23" i="11"/>
  <c r="BX65" i="11"/>
  <c r="BW65" i="11"/>
  <c r="BT65" i="11"/>
  <c r="BX64" i="11"/>
  <c r="BW64" i="11"/>
  <c r="BX63" i="11"/>
  <c r="BW63" i="11"/>
  <c r="BW62" i="11"/>
  <c r="BX61" i="11"/>
  <c r="BX59" i="11"/>
  <c r="BX58" i="11"/>
  <c r="AF58" i="11"/>
  <c r="AE58" i="11"/>
  <c r="AB58" i="11"/>
  <c r="AA58" i="11"/>
  <c r="P58" i="11"/>
  <c r="L58" i="11"/>
  <c r="K58" i="11"/>
  <c r="BX57" i="11"/>
  <c r="BW57" i="11"/>
  <c r="BT57" i="11"/>
  <c r="BS57" i="11"/>
  <c r="AF57" i="11"/>
  <c r="AE57" i="11"/>
  <c r="AB57" i="11"/>
  <c r="AA57" i="11"/>
  <c r="X57" i="11"/>
  <c r="W57" i="11"/>
  <c r="T57" i="11"/>
  <c r="S57" i="11"/>
  <c r="P57" i="11"/>
  <c r="L57" i="11"/>
  <c r="K57" i="11"/>
  <c r="H57" i="11"/>
  <c r="BX56" i="11"/>
  <c r="BT56" i="11"/>
  <c r="AF56" i="11"/>
  <c r="AE56" i="11"/>
  <c r="AB56" i="11"/>
  <c r="AA56" i="11"/>
  <c r="X56" i="11"/>
  <c r="W56" i="11"/>
  <c r="T56" i="11"/>
  <c r="S56" i="11"/>
  <c r="P56" i="11"/>
  <c r="O56" i="11"/>
  <c r="K56" i="11"/>
  <c r="H56" i="11"/>
  <c r="G56" i="11"/>
  <c r="T55" i="11"/>
  <c r="S55" i="11"/>
  <c r="BT54" i="11"/>
  <c r="BX53" i="11"/>
  <c r="BW53" i="11"/>
  <c r="BT53" i="11"/>
  <c r="AF53" i="11"/>
  <c r="X53" i="11"/>
  <c r="S53" i="11"/>
  <c r="H53" i="11"/>
  <c r="BX50" i="11"/>
  <c r="BT50" i="11"/>
  <c r="BT45" i="11" s="1"/>
  <c r="AF50" i="11"/>
  <c r="AF45" i="11"/>
  <c r="AB50" i="11"/>
  <c r="X50" i="11"/>
  <c r="T50" i="11"/>
  <c r="P50" i="11"/>
  <c r="BX48" i="11"/>
  <c r="BX47" i="11"/>
  <c r="T47" i="11"/>
  <c r="BX46" i="11"/>
  <c r="BX45" i="11" s="1"/>
  <c r="AB46" i="11"/>
  <c r="T46" i="11"/>
  <c r="P46" i="11"/>
  <c r="L46" i="11"/>
  <c r="H46" i="11"/>
  <c r="BX44" i="11"/>
  <c r="BT44" i="11"/>
  <c r="AF44" i="11"/>
  <c r="AB44" i="11"/>
  <c r="P44" i="11"/>
  <c r="L44" i="11"/>
  <c r="BX43" i="11"/>
  <c r="AB43" i="11"/>
  <c r="P43" i="11"/>
  <c r="BX40" i="11"/>
  <c r="AB40" i="11"/>
  <c r="AA40" i="11"/>
  <c r="BX39" i="11"/>
  <c r="BX38" i="11"/>
  <c r="P38" i="11"/>
  <c r="L38" i="11"/>
  <c r="BX37" i="11"/>
  <c r="BW37" i="11"/>
  <c r="T37" i="11"/>
  <c r="P37" i="11"/>
  <c r="L37" i="11"/>
  <c r="H36" i="11"/>
  <c r="BX35" i="11"/>
  <c r="BW35" i="11"/>
  <c r="AF35" i="11"/>
  <c r="AB35" i="11"/>
  <c r="P35" i="11"/>
  <c r="L35" i="11"/>
  <c r="H35" i="11"/>
  <c r="BX34" i="11"/>
  <c r="AF34" i="11"/>
  <c r="AB34" i="11"/>
  <c r="L34" i="11"/>
  <c r="H34" i="11"/>
  <c r="AB33" i="11"/>
  <c r="H33" i="11"/>
  <c r="AJ32" i="11"/>
  <c r="AF32" i="11"/>
  <c r="P32" i="11"/>
  <c r="H32" i="11"/>
  <c r="BX31" i="11"/>
  <c r="AB31" i="11"/>
  <c r="T31" i="11"/>
  <c r="P31" i="11"/>
  <c r="L31" i="11"/>
  <c r="H31" i="11"/>
  <c r="BX30" i="11"/>
  <c r="AF30" i="11"/>
  <c r="AB30" i="11"/>
  <c r="AA30" i="11"/>
  <c r="X30" i="11"/>
  <c r="T30" i="11"/>
  <c r="S30" i="11"/>
  <c r="P30" i="11"/>
  <c r="O30" i="11"/>
  <c r="L30" i="11"/>
  <c r="H30" i="11"/>
  <c r="P29" i="11"/>
  <c r="BX28" i="11"/>
  <c r="BT28" i="11"/>
  <c r="AB28" i="11"/>
  <c r="X28" i="11"/>
  <c r="T28" i="11"/>
  <c r="P28" i="11"/>
  <c r="L28" i="11"/>
  <c r="BT26" i="11"/>
  <c r="AB26" i="11"/>
  <c r="X26" i="11"/>
  <c r="T26" i="11"/>
  <c r="P26" i="11"/>
  <c r="L26" i="11"/>
  <c r="BX25" i="11"/>
  <c r="BW25" i="11"/>
  <c r="L25" i="11"/>
  <c r="AF23" i="11"/>
  <c r="AE23" i="11"/>
  <c r="AB23" i="11"/>
  <c r="W23" i="11"/>
  <c r="T23" i="11"/>
  <c r="P23" i="11"/>
  <c r="H23" i="11"/>
  <c r="BX22" i="11"/>
  <c r="BT22" i="11"/>
  <c r="AB22" i="11"/>
  <c r="X22" i="11"/>
  <c r="T22" i="11"/>
  <c r="S22" i="11"/>
  <c r="P22" i="11"/>
  <c r="L22" i="11"/>
  <c r="BX17" i="11"/>
  <c r="BT17" i="11"/>
  <c r="AI17" i="11"/>
  <c r="AF17" i="11"/>
  <c r="AB17" i="11"/>
  <c r="X17" i="11"/>
  <c r="P17" i="11"/>
  <c r="L17" i="11"/>
  <c r="H17" i="11"/>
  <c r="BX16" i="11"/>
  <c r="X16" i="11"/>
  <c r="T16" i="11"/>
  <c r="S16" i="11"/>
  <c r="H16" i="11"/>
  <c r="CF13" i="11"/>
  <c r="CE13" i="11"/>
  <c r="BX13" i="11"/>
  <c r="BW13" i="11"/>
  <c r="BT13" i="11"/>
  <c r="BS13" i="11"/>
  <c r="AF13" i="11"/>
  <c r="AB13" i="11"/>
  <c r="X13" i="11"/>
  <c r="T13" i="11"/>
  <c r="P13" i="11"/>
  <c r="L13" i="11"/>
  <c r="H13" i="11"/>
  <c r="BX12" i="11"/>
  <c r="AF12" i="11"/>
  <c r="P12" i="11"/>
  <c r="L12" i="11"/>
  <c r="H12" i="11"/>
  <c r="BX11" i="11"/>
  <c r="BW11" i="11"/>
  <c r="BT11" i="11"/>
  <c r="AF11" i="11"/>
  <c r="AE11" i="11"/>
  <c r="AB11" i="11"/>
  <c r="AA11" i="11"/>
  <c r="X11" i="11"/>
  <c r="W11" i="11"/>
  <c r="T11" i="11"/>
  <c r="P11" i="11"/>
  <c r="O11" i="11"/>
  <c r="L11" i="11"/>
  <c r="K11" i="11"/>
  <c r="H11" i="11"/>
  <c r="G11" i="11"/>
  <c r="AB9" i="11"/>
  <c r="P9" i="11"/>
  <c r="L9" i="11"/>
  <c r="H9" i="11"/>
  <c r="BX8" i="11"/>
  <c r="BW8" i="11"/>
  <c r="BT8" i="11"/>
  <c r="BS8" i="11"/>
  <c r="AB8" i="11"/>
  <c r="X8" i="11"/>
  <c r="P8" i="11"/>
  <c r="BT7" i="11"/>
  <c r="P7" i="11"/>
  <c r="K25" i="11"/>
  <c r="BD28" i="11"/>
  <c r="AU55" i="11"/>
  <c r="AT51" i="11"/>
  <c r="BD61" i="11"/>
  <c r="AJ63" i="11"/>
  <c r="AY55" i="11"/>
  <c r="AX51" i="11"/>
  <c r="BD65" i="11"/>
  <c r="BD57" i="11"/>
  <c r="AN52" i="11"/>
  <c r="AE25" i="11"/>
  <c r="AJ22" i="11"/>
  <c r="AJ30" i="11"/>
  <c r="AJ54" i="11"/>
  <c r="AJ65" i="11"/>
  <c r="AJ61" i="11"/>
  <c r="AJ47" i="11"/>
  <c r="AR52" i="11"/>
  <c r="AS51" i="11"/>
  <c r="AU51" i="11" s="1"/>
  <c r="AV55" i="11"/>
  <c r="BF10" i="11"/>
  <c r="BF5" i="11"/>
  <c r="BF66" i="11" s="1"/>
  <c r="AJ19" i="11"/>
  <c r="BU10" i="11"/>
  <c r="BU5" i="11"/>
  <c r="BD44" i="11"/>
  <c r="Q10" i="11"/>
  <c r="AZ52" i="11"/>
  <c r="BD27" i="11"/>
  <c r="BD34" i="11"/>
  <c r="AR45" i="11"/>
  <c r="AW51" i="11"/>
  <c r="AZ55" i="11"/>
  <c r="AJ53" i="11"/>
  <c r="AH52" i="11"/>
  <c r="CA12" i="11"/>
  <c r="AR7" i="11"/>
  <c r="AV16" i="11"/>
  <c r="BD56" i="11"/>
  <c r="BC27" i="11"/>
  <c r="BW52" i="11"/>
  <c r="BD26" i="11"/>
  <c r="C187" i="8"/>
  <c r="C189" i="8"/>
  <c r="C191" i="8"/>
  <c r="D193" i="8"/>
  <c r="C207" i="8"/>
  <c r="C213" i="8"/>
  <c r="C161" i="8"/>
  <c r="D201" i="8"/>
  <c r="BN10" i="11"/>
  <c r="BK52" i="11"/>
  <c r="BJ51" i="11"/>
  <c r="BP25" i="11"/>
  <c r="CA52" i="11"/>
  <c r="BZ51" i="11"/>
  <c r="I51" i="11"/>
  <c r="BD31" i="11"/>
  <c r="BD39" i="11"/>
  <c r="BL7" i="11"/>
  <c r="BE51" i="11"/>
  <c r="BK25" i="11"/>
  <c r="BL25" i="11"/>
  <c r="I10" i="11"/>
  <c r="I5" i="11" s="1"/>
  <c r="I66" i="11" s="1"/>
  <c r="BT52" i="11"/>
  <c r="BD23" i="11"/>
  <c r="AJ27" i="11"/>
  <c r="AY52" i="11"/>
  <c r="AN25" i="11"/>
  <c r="AL10" i="11"/>
  <c r="AL5" i="11" s="1"/>
  <c r="AM5" i="11" s="1"/>
  <c r="W55" i="11"/>
  <c r="AJ56" i="11"/>
  <c r="BH55" i="11"/>
  <c r="AH45" i="11"/>
  <c r="K55" i="11"/>
  <c r="AA55" i="11"/>
  <c r="BH16" i="11"/>
  <c r="BF51" i="11"/>
  <c r="BH51" i="11" s="1"/>
  <c r="N51" i="11"/>
  <c r="P16" i="11"/>
  <c r="AB55" i="11"/>
  <c r="Z51" i="11"/>
  <c r="AJ44" i="11"/>
  <c r="AJ37" i="11"/>
  <c r="G55" i="11"/>
  <c r="AI56" i="11"/>
  <c r="X55" i="11"/>
  <c r="AN45" i="11"/>
  <c r="AU52" i="11"/>
  <c r="BG55" i="11"/>
  <c r="BD46" i="11"/>
  <c r="BD45" i="11" s="1"/>
  <c r="BD63" i="11"/>
  <c r="AI61" i="11"/>
  <c r="AI49" i="11"/>
  <c r="P55" i="11"/>
  <c r="X45" i="11"/>
  <c r="AA52" i="11"/>
  <c r="G52" i="11"/>
  <c r="AM52" i="11"/>
  <c r="BC57" i="11"/>
  <c r="G16" i="11"/>
  <c r="AI19" i="11"/>
  <c r="BH52" i="11"/>
  <c r="AI47" i="11"/>
  <c r="CB52" i="11"/>
  <c r="E10" i="11"/>
  <c r="P52" i="11"/>
  <c r="H45" i="11"/>
  <c r="BD40" i="11"/>
  <c r="AJ60" i="11"/>
  <c r="AJ50" i="11"/>
  <c r="AU12" i="11"/>
  <c r="BC11" i="11"/>
  <c r="BD35" i="11"/>
  <c r="BD64" i="11"/>
  <c r="AI65" i="11"/>
  <c r="BC13" i="11"/>
  <c r="BG12" i="11"/>
  <c r="AJ23" i="11"/>
  <c r="V51" i="11"/>
  <c r="BD13" i="11"/>
  <c r="AZ25" i="11"/>
  <c r="AJ21" i="11"/>
  <c r="AJ8" i="11"/>
  <c r="AH7" i="11"/>
  <c r="AD10" i="11"/>
  <c r="AI23" i="11"/>
  <c r="AI29" i="11"/>
  <c r="AI26" i="11"/>
  <c r="AI21" i="11"/>
  <c r="BN5" i="11"/>
  <c r="AM10" i="11"/>
  <c r="Y51" i="11"/>
  <c r="BL52" i="11"/>
  <c r="CI9" i="11"/>
  <c r="BL16" i="11"/>
  <c r="AR16" i="11"/>
  <c r="AN16" i="11"/>
  <c r="AM16" i="11"/>
  <c r="W16" i="11"/>
  <c r="AO10" i="11"/>
  <c r="AO5" i="11" s="1"/>
  <c r="CC20" i="11"/>
  <c r="CA25" i="11"/>
  <c r="N10" i="11"/>
  <c r="BR10" i="11"/>
  <c r="BR5" i="11"/>
  <c r="AQ25" i="11"/>
  <c r="AR25" i="11"/>
  <c r="AA25" i="11"/>
  <c r="AM25" i="11"/>
  <c r="BM10" i="11"/>
  <c r="BP10" i="11"/>
  <c r="CC49" i="11"/>
  <c r="CF49" i="11" s="1"/>
  <c r="AJ48" i="11"/>
  <c r="CI62" i="11"/>
  <c r="AZ51" i="11"/>
  <c r="AY51" i="11"/>
  <c r="BA52" i="11"/>
  <c r="BC56" i="11"/>
  <c r="CC58" i="11"/>
  <c r="CF58" i="11" s="1"/>
  <c r="AP51" i="11"/>
  <c r="AR51" i="11" s="1"/>
  <c r="CC64" i="11"/>
  <c r="CF64" i="11"/>
  <c r="CE47" i="11"/>
  <c r="X25" i="11"/>
  <c r="AI13" i="11"/>
  <c r="AJ13" i="11"/>
  <c r="O16" i="11"/>
  <c r="AG25" i="11"/>
  <c r="O25" i="11"/>
  <c r="AJ31" i="11"/>
  <c r="M10" i="11"/>
  <c r="L55" i="11"/>
  <c r="CC18" i="11"/>
  <c r="AB25" i="11"/>
  <c r="AE16" i="11"/>
  <c r="BJ10" i="11"/>
  <c r="BJ5" i="11"/>
  <c r="BJ66" i="11" s="1"/>
  <c r="CC63" i="11"/>
  <c r="CE63" i="11"/>
  <c r="CC59" i="11"/>
  <c r="CF59" i="11"/>
  <c r="CC48" i="11"/>
  <c r="CC24" i="11"/>
  <c r="CE24" i="11"/>
  <c r="BP16" i="11"/>
  <c r="BP52" i="11"/>
  <c r="BA45" i="11"/>
  <c r="CC40" i="11"/>
  <c r="CE40" i="11" s="1"/>
  <c r="AN7" i="11"/>
  <c r="CC30" i="11"/>
  <c r="CF30" i="11" s="1"/>
  <c r="G25" i="11"/>
  <c r="H55" i="11"/>
  <c r="CC65" i="11"/>
  <c r="CC60" i="11"/>
  <c r="CC56" i="11"/>
  <c r="CC50" i="11"/>
  <c r="CE50" i="11" s="1"/>
  <c r="CC39" i="11"/>
  <c r="CE39" i="11"/>
  <c r="CC35" i="11"/>
  <c r="CF35" i="11" s="1"/>
  <c r="CC31" i="11"/>
  <c r="CE31" i="11"/>
  <c r="CC26" i="11"/>
  <c r="CI63" i="11"/>
  <c r="CI58" i="11"/>
  <c r="CI53" i="11"/>
  <c r="CI47" i="11"/>
  <c r="CI24" i="11"/>
  <c r="CI37" i="11"/>
  <c r="CI33" i="11"/>
  <c r="CI29" i="11"/>
  <c r="CC12" i="11"/>
  <c r="AG45" i="11"/>
  <c r="CC45" i="11" s="1"/>
  <c r="AJ45" i="11"/>
  <c r="CC57" i="11"/>
  <c r="CC32" i="11"/>
  <c r="CE32" i="11" s="1"/>
  <c r="CC27" i="11"/>
  <c r="CI64" i="11"/>
  <c r="CI59" i="11"/>
  <c r="CI54" i="11"/>
  <c r="CI48" i="11"/>
  <c r="CI44" i="11"/>
  <c r="CI38" i="11"/>
  <c r="CI34" i="11"/>
  <c r="BL12" i="11"/>
  <c r="BA12" i="11"/>
  <c r="CC28" i="11"/>
  <c r="CC22" i="11"/>
  <c r="CF22" i="11" s="1"/>
  <c r="CE22" i="11"/>
  <c r="CC11" i="11"/>
  <c r="CI17" i="11"/>
  <c r="CC21" i="11"/>
  <c r="CE21" i="11" s="1"/>
  <c r="AG12" i="11"/>
  <c r="CI12" i="11" s="1"/>
  <c r="CI8" i="11"/>
  <c r="CF24" i="11"/>
  <c r="CF18" i="11"/>
  <c r="CE27" i="11"/>
  <c r="D11" i="15"/>
  <c r="G29" i="15"/>
  <c r="D29" i="15"/>
  <c r="E26" i="15"/>
  <c r="G54" i="15"/>
  <c r="D35" i="15"/>
  <c r="G87" i="15"/>
  <c r="G11" i="15"/>
  <c r="H11" i="15"/>
  <c r="F26" i="15"/>
  <c r="F25" i="15" s="1"/>
  <c r="D87" i="15"/>
  <c r="D21" i="15"/>
  <c r="D8" i="15"/>
  <c r="H33" i="15"/>
  <c r="G31" i="15"/>
  <c r="D31" i="15"/>
  <c r="D27" i="15"/>
  <c r="D54" i="15"/>
  <c r="C26" i="15"/>
  <c r="D26" i="15" s="1"/>
  <c r="H27" i="15"/>
  <c r="H35" i="15"/>
  <c r="H68" i="15"/>
  <c r="H29" i="15"/>
  <c r="D82" i="15"/>
  <c r="D92" i="15"/>
  <c r="D93" i="15"/>
  <c r="D91" i="15" s="1"/>
  <c r="E91" i="15"/>
  <c r="G91" i="15" s="1"/>
  <c r="H92" i="15"/>
  <c r="H93" i="15"/>
  <c r="F91" i="15"/>
  <c r="F94" i="15" s="1"/>
  <c r="H82" i="15"/>
  <c r="G82" i="15"/>
  <c r="G93" i="15"/>
  <c r="C162" i="8"/>
  <c r="C133" i="8"/>
  <c r="I140" i="8"/>
  <c r="C165" i="8"/>
  <c r="Q137" i="8"/>
  <c r="C150" i="8"/>
  <c r="C210" i="8"/>
  <c r="C237" i="8"/>
  <c r="E79" i="8"/>
  <c r="C169" i="8"/>
  <c r="C227" i="8"/>
  <c r="S227" i="8" s="1"/>
  <c r="C233" i="8"/>
  <c r="G137" i="8"/>
  <c r="C152" i="8"/>
  <c r="C196" i="8"/>
  <c r="BO25" i="11"/>
  <c r="AX10" i="11"/>
  <c r="AZ10" i="11" s="1"/>
  <c r="CA16" i="11"/>
  <c r="BY5" i="11"/>
  <c r="AN10" i="11"/>
  <c r="S25" i="11"/>
  <c r="CC41" i="11"/>
  <c r="CF41" i="11"/>
  <c r="CC42" i="11"/>
  <c r="CF42" i="11"/>
  <c r="BT25" i="11"/>
  <c r="P25" i="11"/>
  <c r="G35" i="15"/>
  <c r="G27" i="15"/>
  <c r="G67" i="15"/>
  <c r="H67" i="15"/>
  <c r="BW7" i="11"/>
  <c r="CE64" i="11"/>
  <c r="BV51" i="11"/>
  <c r="CH52" i="11"/>
  <c r="CF28" i="11"/>
  <c r="CH12" i="11"/>
  <c r="AI45" i="11"/>
  <c r="AB52" i="11"/>
  <c r="CF62" i="11"/>
  <c r="CE59" i="11"/>
  <c r="CF60" i="11"/>
  <c r="BA55" i="11"/>
  <c r="CC55" i="11" s="1"/>
  <c r="CE35" i="11"/>
  <c r="T25" i="11"/>
  <c r="CF34" i="11"/>
  <c r="CE34" i="11"/>
  <c r="H25" i="11"/>
  <c r="U10" i="11"/>
  <c r="AP10" i="11"/>
  <c r="AQ10" i="11" s="1"/>
  <c r="AJ11" i="11"/>
  <c r="AJ34" i="11"/>
  <c r="CE30" i="11"/>
  <c r="AJ35" i="11"/>
  <c r="AJ58" i="11"/>
  <c r="AI64" i="11"/>
  <c r="L16" i="11"/>
  <c r="CF63" i="11"/>
  <c r="G33" i="15"/>
  <c r="CE17" i="11"/>
  <c r="CF17" i="11"/>
  <c r="CA55" i="11"/>
  <c r="AK66" i="11"/>
  <c r="BT55" i="11"/>
  <c r="AM55" i="11"/>
  <c r="BY51" i="11"/>
  <c r="AE55" i="11"/>
  <c r="AL51" i="11"/>
  <c r="AM51" i="11"/>
  <c r="CB55" i="11"/>
  <c r="BB55" i="11"/>
  <c r="BD55" i="11" s="1"/>
  <c r="BG51" i="11"/>
  <c r="AF55" i="11"/>
  <c r="BS55" i="11"/>
  <c r="CF12" i="11"/>
  <c r="CE12" i="11"/>
  <c r="C17" i="8"/>
  <c r="BS51" i="11"/>
  <c r="CK55" i="11"/>
  <c r="AR55" i="11"/>
  <c r="F51" i="11"/>
  <c r="I68" i="11"/>
  <c r="AN55" i="11"/>
  <c r="AO66" i="11"/>
  <c r="CI42" i="11"/>
  <c r="AW10" i="11"/>
  <c r="CF31" i="11"/>
  <c r="CK16" i="11"/>
  <c r="BD16" i="11"/>
  <c r="BC16" i="11"/>
  <c r="AW5" i="11"/>
  <c r="AW66" i="11" s="1"/>
  <c r="AQ16" i="11"/>
  <c r="AU16" i="11"/>
  <c r="U5" i="11"/>
  <c r="AR10" i="11"/>
  <c r="BO10" i="11"/>
  <c r="BM5" i="11"/>
  <c r="AP5" i="11"/>
  <c r="AL66" i="11"/>
  <c r="AM66" i="11" s="1"/>
  <c r="AN5" i="11"/>
  <c r="AN51" i="11"/>
  <c r="AV25" i="11"/>
  <c r="CH25" i="11"/>
  <c r="AT10" i="11"/>
  <c r="AQ55" i="11"/>
  <c r="BC55" i="11"/>
  <c r="CH55" i="11"/>
  <c r="W10" i="11"/>
  <c r="AJ40" i="11"/>
  <c r="L51" i="11"/>
  <c r="AH55" i="11"/>
  <c r="BL5" i="11"/>
  <c r="BP5" i="11"/>
  <c r="BO5" i="11"/>
  <c r="BF68" i="11"/>
  <c r="AN66" i="11"/>
  <c r="AT5" i="11"/>
  <c r="AV10" i="11"/>
  <c r="AI55" i="11"/>
  <c r="AT66" i="11"/>
  <c r="K82" i="17"/>
  <c r="D140" i="17"/>
  <c r="D143" i="17" s="1"/>
  <c r="H21" i="15"/>
  <c r="G21" i="15"/>
  <c r="I82" i="17"/>
  <c r="I38" i="17"/>
  <c r="K19" i="17"/>
  <c r="F140" i="17"/>
  <c r="F143" i="17" s="1"/>
  <c r="I19" i="17"/>
  <c r="H26" i="15"/>
  <c r="E25" i="15"/>
  <c r="H54" i="15"/>
  <c r="D67" i="15"/>
  <c r="E8" i="8"/>
  <c r="E6" i="8" s="1"/>
  <c r="D15" i="8"/>
  <c r="AJ55" i="11" l="1"/>
  <c r="AH51" i="11"/>
  <c r="AR5" i="11"/>
  <c r="AP66" i="11"/>
  <c r="AQ5" i="11"/>
  <c r="BA5" i="11"/>
  <c r="AU10" i="11"/>
  <c r="BA10" i="11"/>
  <c r="AG10" i="11"/>
  <c r="AI52" i="11"/>
  <c r="CF53" i="11"/>
  <c r="CE53" i="11"/>
  <c r="CE19" i="11"/>
  <c r="CF19" i="11"/>
  <c r="BK66" i="11"/>
  <c r="BL66" i="11"/>
  <c r="BJ68" i="11"/>
  <c r="AJ24" i="11"/>
  <c r="AI24" i="11"/>
  <c r="X52" i="11"/>
  <c r="U51" i="11"/>
  <c r="X51" i="11" s="1"/>
  <c r="BL52" i="19"/>
  <c r="BK52" i="19"/>
  <c r="BJ51" i="19"/>
  <c r="BL51" i="19" s="1"/>
  <c r="BS55" i="19"/>
  <c r="BQ51" i="19"/>
  <c r="BR66" i="11"/>
  <c r="CE58" i="11"/>
  <c r="AA51" i="11"/>
  <c r="BL55" i="11"/>
  <c r="AJ20" i="11"/>
  <c r="AI20" i="11"/>
  <c r="CK45" i="11"/>
  <c r="BH25" i="11"/>
  <c r="BE10" i="11"/>
  <c r="G26" i="15"/>
  <c r="BK5" i="11"/>
  <c r="AY10" i="11"/>
  <c r="AH16" i="11"/>
  <c r="AU25" i="11"/>
  <c r="CK25" i="11"/>
  <c r="AH25" i="11"/>
  <c r="AB51" i="11"/>
  <c r="BP55" i="11"/>
  <c r="CF50" i="11"/>
  <c r="AI12" i="11"/>
  <c r="CF21" i="11"/>
  <c r="CE26" i="11"/>
  <c r="CI45" i="11"/>
  <c r="CA10" i="11"/>
  <c r="D130" i="8"/>
  <c r="D128" i="8" s="1"/>
  <c r="C204" i="8"/>
  <c r="BD12" i="11"/>
  <c r="BC12" i="11"/>
  <c r="CF32" i="11"/>
  <c r="CF26" i="11"/>
  <c r="CF40" i="11"/>
  <c r="BA25" i="11"/>
  <c r="CC25" i="11" s="1"/>
  <c r="L52" i="11"/>
  <c r="CE20" i="11"/>
  <c r="CE14" i="11"/>
  <c r="BK51" i="11"/>
  <c r="AJ49" i="11"/>
  <c r="BT12" i="11"/>
  <c r="BS12" i="11"/>
  <c r="CB7" i="11"/>
  <c r="CA7" i="11"/>
  <c r="V5" i="11"/>
  <c r="X10" i="11"/>
  <c r="AB7" i="11"/>
  <c r="CH7" i="11"/>
  <c r="AC10" i="11"/>
  <c r="AF25" i="11"/>
  <c r="CF48" i="11"/>
  <c r="AJ36" i="11"/>
  <c r="CC36" i="11"/>
  <c r="CI36" i="11"/>
  <c r="CC33" i="11"/>
  <c r="CE33" i="11" s="1"/>
  <c r="AJ33" i="11"/>
  <c r="CE65" i="11"/>
  <c r="CF65" i="11"/>
  <c r="O10" i="11"/>
  <c r="P10" i="11"/>
  <c r="CA51" i="11"/>
  <c r="AJ62" i="11"/>
  <c r="AI62" i="11"/>
  <c r="CF33" i="11"/>
  <c r="AJ46" i="11"/>
  <c r="CI46" i="11"/>
  <c r="CC43" i="11"/>
  <c r="CI43" i="11"/>
  <c r="AJ6" i="11"/>
  <c r="AI6" i="11"/>
  <c r="CC6" i="11"/>
  <c r="AB16" i="11"/>
  <c r="Y10" i="11"/>
  <c r="Y5" i="11" s="1"/>
  <c r="Y66" i="11" s="1"/>
  <c r="Y68" i="11" s="1"/>
  <c r="T52" i="19"/>
  <c r="S52" i="19"/>
  <c r="R51" i="19"/>
  <c r="T51" i="19" s="1"/>
  <c r="BA52" i="19"/>
  <c r="AK51" i="19"/>
  <c r="BA51" i="19" s="1"/>
  <c r="BT52" i="19"/>
  <c r="BR51" i="19"/>
  <c r="BT51" i="19" s="1"/>
  <c r="BY66" i="11"/>
  <c r="CE18" i="11"/>
  <c r="CE56" i="11"/>
  <c r="CF56" i="11"/>
  <c r="AG52" i="11"/>
  <c r="AS5" i="11"/>
  <c r="CI16" i="11"/>
  <c r="W51" i="11"/>
  <c r="E51" i="11"/>
  <c r="H52" i="11"/>
  <c r="M51" i="11"/>
  <c r="O51" i="11" s="1"/>
  <c r="O52" i="11"/>
  <c r="S52" i="11"/>
  <c r="T52" i="11"/>
  <c r="Q51" i="11"/>
  <c r="Q66" i="11" s="1"/>
  <c r="Q68" i="11" s="1"/>
  <c r="BD53" i="11"/>
  <c r="BB52" i="11"/>
  <c r="BC53" i="11"/>
  <c r="BD59" i="11"/>
  <c r="BC59" i="11"/>
  <c r="BD62" i="11"/>
  <c r="BD29" i="11"/>
  <c r="BB25" i="11"/>
  <c r="BC29" i="11"/>
  <c r="S12" i="11"/>
  <c r="T12" i="11"/>
  <c r="R10" i="11"/>
  <c r="AG7" i="11"/>
  <c r="H7" i="11"/>
  <c r="E5" i="11"/>
  <c r="Z10" i="11"/>
  <c r="AB12" i="11"/>
  <c r="CI18" i="11"/>
  <c r="AJ18" i="11"/>
  <c r="CI14" i="11"/>
  <c r="AJ14" i="11"/>
  <c r="AE10" i="19"/>
  <c r="AD5" i="19"/>
  <c r="AD66" i="19" s="1"/>
  <c r="AD68" i="19" s="1"/>
  <c r="BA12" i="19"/>
  <c r="BC12" i="19" s="1"/>
  <c r="AR12" i="19"/>
  <c r="AO10" i="19"/>
  <c r="AO5" i="19" s="1"/>
  <c r="AO66" i="19" s="1"/>
  <c r="CB12" i="19"/>
  <c r="CA12" i="19"/>
  <c r="BZ10" i="19"/>
  <c r="AB16" i="19"/>
  <c r="Z10" i="19"/>
  <c r="BH16" i="19"/>
  <c r="BE10" i="19"/>
  <c r="CI24" i="19"/>
  <c r="CH16" i="19"/>
  <c r="P25" i="19"/>
  <c r="N10" i="19"/>
  <c r="W25" i="19"/>
  <c r="U10" i="19"/>
  <c r="W10" i="19" s="1"/>
  <c r="AV51" i="11"/>
  <c r="AX5" i="11"/>
  <c r="BK10" i="11"/>
  <c r="AQ51" i="11"/>
  <c r="CI55" i="11"/>
  <c r="CB51" i="11"/>
  <c r="AJ43" i="11"/>
  <c r="AY16" i="11"/>
  <c r="CC46" i="11"/>
  <c r="CE48" i="11"/>
  <c r="BL10" i="11"/>
  <c r="W25" i="11"/>
  <c r="CF20" i="11"/>
  <c r="CB25" i="11"/>
  <c r="N5" i="11"/>
  <c r="BZ5" i="11"/>
  <c r="BG25" i="11"/>
  <c r="AI18" i="11"/>
  <c r="AD51" i="11"/>
  <c r="BH7" i="11"/>
  <c r="P45" i="11"/>
  <c r="BX55" i="11"/>
  <c r="BW55" i="11"/>
  <c r="BU51" i="11"/>
  <c r="BQ10" i="11"/>
  <c r="BT16" i="11"/>
  <c r="AI33" i="11"/>
  <c r="BV10" i="11"/>
  <c r="BW12" i="11"/>
  <c r="BA7" i="11"/>
  <c r="BD7" i="11" s="1"/>
  <c r="BA51" i="11"/>
  <c r="CH16" i="11"/>
  <c r="CF27" i="11"/>
  <c r="BD37" i="11"/>
  <c r="CI61" i="11"/>
  <c r="CC61" i="11"/>
  <c r="AI54" i="11"/>
  <c r="CC54" i="11"/>
  <c r="CI28" i="11"/>
  <c r="AJ28" i="11"/>
  <c r="CC23" i="11"/>
  <c r="CI23" i="11"/>
  <c r="BW7" i="19"/>
  <c r="BX7" i="19"/>
  <c r="CC66" i="19"/>
  <c r="CK52" i="11"/>
  <c r="S154" i="8"/>
  <c r="S178" i="8"/>
  <c r="F10" i="11"/>
  <c r="CK12" i="11"/>
  <c r="CD11" i="11"/>
  <c r="J10" i="11"/>
  <c r="AG7" i="19"/>
  <c r="AJ7" i="19" s="1"/>
  <c r="E5" i="19"/>
  <c r="P7" i="19"/>
  <c r="M5" i="19"/>
  <c r="M66" i="19" s="1"/>
  <c r="M68" i="19" s="1"/>
  <c r="U5" i="19"/>
  <c r="U66" i="19" s="1"/>
  <c r="U68" i="19" s="1"/>
  <c r="AN7" i="19"/>
  <c r="AL5" i="19"/>
  <c r="AL66" i="19" s="1"/>
  <c r="AV7" i="19"/>
  <c r="AT5" i="19"/>
  <c r="BE5" i="19"/>
  <c r="BE66" i="19" s="1"/>
  <c r="BM5" i="19"/>
  <c r="BM66" i="19" s="1"/>
  <c r="AZ12" i="19"/>
  <c r="AW10" i="19"/>
  <c r="AW5" i="19" s="1"/>
  <c r="AW66" i="19" s="1"/>
  <c r="CB16" i="19"/>
  <c r="BY10" i="19"/>
  <c r="BY5" i="19" s="1"/>
  <c r="BY66" i="19" s="1"/>
  <c r="AB25" i="19"/>
  <c r="AA25" i="19"/>
  <c r="BS25" i="19"/>
  <c r="BQ10" i="19"/>
  <c r="BQ5" i="19" s="1"/>
  <c r="BQ66" i="19" s="1"/>
  <c r="BQ68" i="19" s="1"/>
  <c r="BD31" i="19"/>
  <c r="BB25" i="19"/>
  <c r="BB10" i="19" s="1"/>
  <c r="L206" i="8"/>
  <c r="S209" i="8"/>
  <c r="S212" i="8"/>
  <c r="C224" i="8"/>
  <c r="S224" i="8" s="1"/>
  <c r="C228" i="8"/>
  <c r="C234" i="8"/>
  <c r="S234" i="8" s="1"/>
  <c r="CD57" i="11"/>
  <c r="CK57" i="11"/>
  <c r="CL12" i="19"/>
  <c r="F10" i="19"/>
  <c r="CO10" i="19" s="1"/>
  <c r="AR25" i="19"/>
  <c r="AP10" i="19"/>
  <c r="AQ25" i="19"/>
  <c r="S191" i="8"/>
  <c r="CK7" i="11"/>
  <c r="J223" i="8"/>
  <c r="BP7" i="11"/>
  <c r="BN51" i="11"/>
  <c r="CC37" i="11"/>
  <c r="CC29" i="11"/>
  <c r="CC8" i="11"/>
  <c r="CK11" i="11"/>
  <c r="BB5" i="19"/>
  <c r="BL7" i="19"/>
  <c r="BJ5" i="19"/>
  <c r="BK5" i="19" s="1"/>
  <c r="CE16" i="19"/>
  <c r="CF16" i="19"/>
  <c r="CD10" i="19"/>
  <c r="BA25" i="19"/>
  <c r="BC25" i="19" s="1"/>
  <c r="AK10" i="19"/>
  <c r="AM10" i="19" s="1"/>
  <c r="BX25" i="19"/>
  <c r="BW25" i="19"/>
  <c r="BV10" i="19"/>
  <c r="BW10" i="19" s="1"/>
  <c r="C7" i="8"/>
  <c r="S7" i="8" s="1"/>
  <c r="F8" i="8"/>
  <c r="O8" i="8"/>
  <c r="E15" i="8"/>
  <c r="C37" i="8"/>
  <c r="S37" i="8" s="1"/>
  <c r="S56" i="8"/>
  <c r="C72" i="8"/>
  <c r="C102" i="8"/>
  <c r="S102" i="8" s="1"/>
  <c r="C104" i="8"/>
  <c r="S104" i="8" s="1"/>
  <c r="C106" i="8"/>
  <c r="C108" i="8"/>
  <c r="C110" i="8"/>
  <c r="S110" i="8" s="1"/>
  <c r="C112" i="8"/>
  <c r="S112" i="8" s="1"/>
  <c r="BA7" i="19"/>
  <c r="BD7" i="19" s="1"/>
  <c r="BP7" i="19"/>
  <c r="CF7" i="19"/>
  <c r="BD8" i="19"/>
  <c r="CG9" i="19"/>
  <c r="BK10" i="19"/>
  <c r="AF12" i="19"/>
  <c r="CF12" i="19"/>
  <c r="S16" i="19"/>
  <c r="T16" i="19"/>
  <c r="AN16" i="19"/>
  <c r="AV16" i="19"/>
  <c r="BX16" i="19"/>
  <c r="CG22" i="19"/>
  <c r="CJ22" i="19" s="1"/>
  <c r="CI23" i="19"/>
  <c r="O25" i="19"/>
  <c r="BX45" i="19"/>
  <c r="E23" i="8"/>
  <c r="S113" i="8"/>
  <c r="S115" i="8"/>
  <c r="AS66" i="19"/>
  <c r="CJ6" i="19"/>
  <c r="CL7" i="19"/>
  <c r="X7" i="19"/>
  <c r="BS7" i="19"/>
  <c r="CI8" i="19"/>
  <c r="BG10" i="19"/>
  <c r="BO10" i="19"/>
  <c r="AJ11" i="19"/>
  <c r="CG12" i="19"/>
  <c r="BL12" i="19"/>
  <c r="BX12" i="19"/>
  <c r="CJ13" i="19"/>
  <c r="CH12" i="19"/>
  <c r="W16" i="19"/>
  <c r="BP16" i="19"/>
  <c r="BO16" i="19"/>
  <c r="AN25" i="19"/>
  <c r="BH25" i="19"/>
  <c r="BG25" i="19"/>
  <c r="AJ26" i="19"/>
  <c r="AH25" i="19"/>
  <c r="AR45" i="19"/>
  <c r="AJ47" i="19"/>
  <c r="AH45" i="19"/>
  <c r="BD53" i="19"/>
  <c r="BC53" i="19"/>
  <c r="BT55" i="19"/>
  <c r="G101" i="8"/>
  <c r="G118" i="8" s="1"/>
  <c r="G120" i="8" s="1"/>
  <c r="K101" i="8"/>
  <c r="O101" i="8"/>
  <c r="AI7" i="19"/>
  <c r="AR7" i="19"/>
  <c r="BH7" i="19"/>
  <c r="BT7" i="19"/>
  <c r="CE7" i="19"/>
  <c r="CM9" i="19"/>
  <c r="K10" i="19"/>
  <c r="AH10" i="19"/>
  <c r="AY10" i="19"/>
  <c r="CO12" i="19"/>
  <c r="AB12" i="19"/>
  <c r="BT12" i="19"/>
  <c r="BW12" i="19"/>
  <c r="AI13" i="19"/>
  <c r="BD13" i="19"/>
  <c r="CI13" i="19"/>
  <c r="AJ14" i="19"/>
  <c r="CJ14" i="19"/>
  <c r="CO16" i="19"/>
  <c r="L16" i="19"/>
  <c r="X16" i="19"/>
  <c r="AJ19" i="19"/>
  <c r="AJ21" i="19"/>
  <c r="AF25" i="19"/>
  <c r="AM25" i="19"/>
  <c r="AZ25" i="19"/>
  <c r="AY25" i="19"/>
  <c r="CB25" i="19"/>
  <c r="CE25" i="19"/>
  <c r="AI26" i="19"/>
  <c r="CO52" i="19"/>
  <c r="P52" i="19"/>
  <c r="O52" i="19"/>
  <c r="N51" i="19"/>
  <c r="P51" i="19" s="1"/>
  <c r="X52" i="19"/>
  <c r="V51" i="19"/>
  <c r="X51" i="19" s="1"/>
  <c r="BP52" i="19"/>
  <c r="BN51" i="19"/>
  <c r="BP51" i="19" s="1"/>
  <c r="BO52" i="19"/>
  <c r="BV51" i="19"/>
  <c r="BX51" i="19" s="1"/>
  <c r="CE52" i="19"/>
  <c r="CC51" i="19"/>
  <c r="CJ57" i="19"/>
  <c r="AJ60" i="19"/>
  <c r="CJ41" i="19"/>
  <c r="CO45" i="19"/>
  <c r="AI47" i="19"/>
  <c r="AF51" i="19"/>
  <c r="AR51" i="19"/>
  <c r="CM52" i="19"/>
  <c r="AG52" i="19"/>
  <c r="CB52" i="19"/>
  <c r="AM55" i="19"/>
  <c r="AQ55" i="19"/>
  <c r="BW55" i="19"/>
  <c r="CF55" i="19"/>
  <c r="AH55" i="19"/>
  <c r="AJ55" i="19" s="1"/>
  <c r="BD60" i="19"/>
  <c r="AI61" i="19"/>
  <c r="CM61" i="19"/>
  <c r="CJ63" i="19"/>
  <c r="BC27" i="19"/>
  <c r="AI31" i="19"/>
  <c r="BD33" i="19"/>
  <c r="AI36" i="19"/>
  <c r="AJ40" i="19"/>
  <c r="BD41" i="19"/>
  <c r="AJ43" i="19"/>
  <c r="P45" i="19"/>
  <c r="CG47" i="19"/>
  <c r="CJ47" i="19" s="1"/>
  <c r="AB51" i="19"/>
  <c r="AN51" i="19"/>
  <c r="AN52" i="19"/>
  <c r="AU52" i="19"/>
  <c r="BD56" i="19"/>
  <c r="BB55" i="19"/>
  <c r="BB51" i="19" s="1"/>
  <c r="BD59" i="19"/>
  <c r="AJ62" i="19"/>
  <c r="BD63" i="19"/>
  <c r="BD64" i="19"/>
  <c r="O16" i="19"/>
  <c r="CA16" i="19"/>
  <c r="AI18" i="19"/>
  <c r="AJ20" i="19"/>
  <c r="AI22" i="19"/>
  <c r="AI23" i="19"/>
  <c r="K25" i="19"/>
  <c r="X25" i="19"/>
  <c r="AV25" i="19"/>
  <c r="BT25" i="19"/>
  <c r="CG27" i="19"/>
  <c r="CH25" i="19"/>
  <c r="BD29" i="19"/>
  <c r="CG30" i="19"/>
  <c r="CI30" i="19" s="1"/>
  <c r="AJ31" i="19"/>
  <c r="CI31" i="19"/>
  <c r="CI32" i="19"/>
  <c r="AI33" i="19"/>
  <c r="CG33" i="19"/>
  <c r="CJ33" i="19" s="1"/>
  <c r="AJ34" i="19"/>
  <c r="AJ36" i="19"/>
  <c r="CI36" i="19"/>
  <c r="AJ39" i="19"/>
  <c r="CJ39" i="19"/>
  <c r="AI40" i="19"/>
  <c r="AJ41" i="19"/>
  <c r="AI43" i="19"/>
  <c r="AJ44" i="19"/>
  <c r="CL45" i="19"/>
  <c r="BA45" i="19"/>
  <c r="CG46" i="19"/>
  <c r="CI47" i="19"/>
  <c r="AI48" i="19"/>
  <c r="AC51" i="19"/>
  <c r="AC66" i="19" s="1"/>
  <c r="CD51" i="19"/>
  <c r="L52" i="19"/>
  <c r="AA52" i="19"/>
  <c r="BH52" i="19"/>
  <c r="BW52" i="19"/>
  <c r="CG53" i="19"/>
  <c r="AJ54" i="19"/>
  <c r="CO55" i="19"/>
  <c r="CA55" i="19"/>
  <c r="CG56" i="19"/>
  <c r="CJ56" i="19" s="1"/>
  <c r="CM56" i="19"/>
  <c r="AI58" i="19"/>
  <c r="CJ60" i="19"/>
  <c r="AJ63" i="19"/>
  <c r="CG64" i="19"/>
  <c r="CJ64" i="19" s="1"/>
  <c r="CG65" i="19"/>
  <c r="I130" i="8"/>
  <c r="M130" i="8"/>
  <c r="R130" i="8"/>
  <c r="R128" i="8" s="1"/>
  <c r="E137" i="8"/>
  <c r="J137" i="8"/>
  <c r="C147" i="8"/>
  <c r="S147" i="8" s="1"/>
  <c r="C149" i="8"/>
  <c r="S149" i="8" s="1"/>
  <c r="C151" i="8"/>
  <c r="C175" i="8"/>
  <c r="C185" i="8"/>
  <c r="S185" i="8" s="1"/>
  <c r="J8" i="8"/>
  <c r="J6" i="8" s="1"/>
  <c r="I15" i="8"/>
  <c r="M15" i="8"/>
  <c r="R15" i="8"/>
  <c r="S165" i="8"/>
  <c r="S161" i="8"/>
  <c r="C160" i="8"/>
  <c r="S160" i="8" s="1"/>
  <c r="L156" i="8"/>
  <c r="C166" i="8"/>
  <c r="S166" i="8" s="1"/>
  <c r="C168" i="8"/>
  <c r="S168" i="8" s="1"/>
  <c r="C171" i="8"/>
  <c r="S171" i="8" s="1"/>
  <c r="S172" i="8"/>
  <c r="S174" i="8"/>
  <c r="C176" i="8"/>
  <c r="S176" i="8" s="1"/>
  <c r="S179" i="8"/>
  <c r="S181" i="8"/>
  <c r="C183" i="8"/>
  <c r="S183" i="8" s="1"/>
  <c r="S186" i="8"/>
  <c r="C188" i="8"/>
  <c r="S188" i="8" s="1"/>
  <c r="C192" i="8"/>
  <c r="S192" i="8" s="1"/>
  <c r="F193" i="8"/>
  <c r="S195" i="8"/>
  <c r="S203" i="8"/>
  <c r="L201" i="8"/>
  <c r="Q201" i="8"/>
  <c r="S205" i="8"/>
  <c r="I201" i="8"/>
  <c r="S228" i="8"/>
  <c r="C19" i="8"/>
  <c r="S19" i="8" s="1"/>
  <c r="O156" i="8"/>
  <c r="H156" i="8"/>
  <c r="N201" i="8"/>
  <c r="I206" i="8"/>
  <c r="R206" i="8"/>
  <c r="D18" i="8"/>
  <c r="C158" i="8"/>
  <c r="E71" i="8"/>
  <c r="I128" i="8"/>
  <c r="S142" i="8"/>
  <c r="D140" i="8"/>
  <c r="J145" i="8"/>
  <c r="H145" i="8"/>
  <c r="S151" i="8"/>
  <c r="O145" i="8"/>
  <c r="S153" i="8"/>
  <c r="K145" i="8"/>
  <c r="I156" i="8"/>
  <c r="C201" i="8"/>
  <c r="F156" i="8"/>
  <c r="C225" i="8"/>
  <c r="C21" i="8"/>
  <c r="S21" i="8" s="1"/>
  <c r="S219" i="8"/>
  <c r="S170" i="8"/>
  <c r="S169" i="8"/>
  <c r="S129" i="8"/>
  <c r="U7" i="8" s="1"/>
  <c r="D145" i="8"/>
  <c r="S162" i="8"/>
  <c r="D206" i="8"/>
  <c r="C206" i="8" s="1"/>
  <c r="E193" i="8"/>
  <c r="C193" i="8" s="1"/>
  <c r="C238" i="8"/>
  <c r="S238" i="8" s="1"/>
  <c r="L8" i="8"/>
  <c r="Q8" i="8"/>
  <c r="Q6" i="8" s="1"/>
  <c r="K15" i="8"/>
  <c r="R18" i="8"/>
  <c r="C49" i="8"/>
  <c r="S80" i="8"/>
  <c r="J79" i="8"/>
  <c r="C81" i="8"/>
  <c r="D84" i="8"/>
  <c r="S173" i="8"/>
  <c r="S204" i="8"/>
  <c r="S133" i="8"/>
  <c r="S213" i="8"/>
  <c r="S207" i="8"/>
  <c r="S187" i="8"/>
  <c r="L145" i="8"/>
  <c r="K156" i="8"/>
  <c r="S158" i="8"/>
  <c r="S159" i="8"/>
  <c r="S175" i="8"/>
  <c r="E206" i="8"/>
  <c r="N206" i="8"/>
  <c r="O223" i="8"/>
  <c r="R79" i="8"/>
  <c r="H101" i="8"/>
  <c r="H118" i="8" s="1"/>
  <c r="H120" i="8" s="1"/>
  <c r="L101" i="8"/>
  <c r="C114" i="8"/>
  <c r="S17" i="8"/>
  <c r="S196" i="8"/>
  <c r="S132" i="8"/>
  <c r="S233" i="8"/>
  <c r="S221" i="8"/>
  <c r="S237" i="8"/>
  <c r="S210" i="8"/>
  <c r="S182" i="8"/>
  <c r="S189" i="8"/>
  <c r="E156" i="8"/>
  <c r="J156" i="8"/>
  <c r="N193" i="8"/>
  <c r="S218" i="8"/>
  <c r="S225" i="8"/>
  <c r="C33" i="8"/>
  <c r="S33" i="8" s="1"/>
  <c r="C62" i="8"/>
  <c r="C64" i="8"/>
  <c r="S64" i="8" s="1"/>
  <c r="C65" i="8"/>
  <c r="S65" i="8" s="1"/>
  <c r="H34" i="8"/>
  <c r="H12" i="8" s="1"/>
  <c r="C39" i="8"/>
  <c r="E130" i="8"/>
  <c r="E128" i="8" s="1"/>
  <c r="K137" i="8"/>
  <c r="K134" i="8" s="1"/>
  <c r="O137" i="8"/>
  <c r="G140" i="8"/>
  <c r="L140" i="8"/>
  <c r="L134" i="8" s="1"/>
  <c r="G206" i="8"/>
  <c r="H223" i="8"/>
  <c r="H240" i="8" s="1"/>
  <c r="H242" i="8" s="1"/>
  <c r="I8" i="8"/>
  <c r="E34" i="8"/>
  <c r="R34" i="8"/>
  <c r="S62" i="8"/>
  <c r="C67" i="8"/>
  <c r="S67" i="8" s="1"/>
  <c r="C69" i="8"/>
  <c r="S69" i="8" s="1"/>
  <c r="F71" i="8"/>
  <c r="S73" i="8"/>
  <c r="S75" i="8"/>
  <c r="C97" i="8"/>
  <c r="C99" i="8"/>
  <c r="C139" i="8"/>
  <c r="S139" i="8" s="1"/>
  <c r="F140" i="8"/>
  <c r="K140" i="8"/>
  <c r="I145" i="8"/>
  <c r="L18" i="8"/>
  <c r="E101" i="8"/>
  <c r="I101" i="8"/>
  <c r="M101" i="8"/>
  <c r="C229" i="8"/>
  <c r="S229" i="8" s="1"/>
  <c r="C231" i="8"/>
  <c r="S231" i="8" s="1"/>
  <c r="G18" i="8"/>
  <c r="C22" i="8"/>
  <c r="C31" i="8"/>
  <c r="S31" i="8" s="1"/>
  <c r="D79" i="8"/>
  <c r="C79" i="8" s="1"/>
  <c r="M79" i="8"/>
  <c r="C103" i="8"/>
  <c r="S103" i="8" s="1"/>
  <c r="C105" i="8"/>
  <c r="S105" i="8" s="1"/>
  <c r="C107" i="8"/>
  <c r="S107" i="8" s="1"/>
  <c r="C109" i="8"/>
  <c r="S109" i="8" s="1"/>
  <c r="C111" i="8"/>
  <c r="S111" i="8" s="1"/>
  <c r="F18" i="8"/>
  <c r="K18" i="8"/>
  <c r="O18" i="8"/>
  <c r="L79" i="8"/>
  <c r="Q79" i="8"/>
  <c r="O84" i="8"/>
  <c r="C94" i="8"/>
  <c r="S94" i="8" s="1"/>
  <c r="Q140" i="8"/>
  <c r="F145" i="8"/>
  <c r="R145" i="8"/>
  <c r="C208" i="8"/>
  <c r="S39" i="8"/>
  <c r="C42" i="8"/>
  <c r="S42" i="8" s="1"/>
  <c r="F79" i="8"/>
  <c r="J84" i="8"/>
  <c r="S97" i="8"/>
  <c r="S99" i="8"/>
  <c r="C116" i="8"/>
  <c r="K37" i="17"/>
  <c r="G15" i="8"/>
  <c r="O23" i="8"/>
  <c r="C57" i="8"/>
  <c r="S57" i="8" s="1"/>
  <c r="C141" i="8"/>
  <c r="S141" i="8" s="1"/>
  <c r="I6" i="8"/>
  <c r="S14" i="8"/>
  <c r="L23" i="8"/>
  <c r="D101" i="8"/>
  <c r="J18" i="8"/>
  <c r="I18" i="8"/>
  <c r="C29" i="8"/>
  <c r="C48" i="8"/>
  <c r="S48" i="8" s="1"/>
  <c r="S49" i="8"/>
  <c r="C83" i="8"/>
  <c r="S83" i="8" s="1"/>
  <c r="S150" i="8"/>
  <c r="G130" i="8"/>
  <c r="L130" i="8"/>
  <c r="Q130" i="8"/>
  <c r="Q128" i="8" s="1"/>
  <c r="C135" i="8"/>
  <c r="S135" i="8" s="1"/>
  <c r="R137" i="8"/>
  <c r="R134" i="8" s="1"/>
  <c r="R127" i="8" s="1"/>
  <c r="R240" i="8" s="1"/>
  <c r="R242" i="8" s="1"/>
  <c r="L6" i="8"/>
  <c r="C13" i="8"/>
  <c r="S13" i="8" s="1"/>
  <c r="Q34" i="8"/>
  <c r="C98" i="8"/>
  <c r="S98" i="8" s="1"/>
  <c r="C100" i="8"/>
  <c r="S100" i="8" s="1"/>
  <c r="S148" i="8"/>
  <c r="Q145" i="8"/>
  <c r="M145" i="8"/>
  <c r="G145" i="8"/>
  <c r="L15" i="8"/>
  <c r="L12" i="8" s="1"/>
  <c r="Q15" i="8"/>
  <c r="C24" i="8"/>
  <c r="S29" i="8"/>
  <c r="C35" i="8"/>
  <c r="S35" i="8" s="1"/>
  <c r="G34" i="8"/>
  <c r="L34" i="8"/>
  <c r="I34" i="8"/>
  <c r="O34" i="8"/>
  <c r="S72" i="8"/>
  <c r="G79" i="8"/>
  <c r="K79" i="8"/>
  <c r="O79" i="8"/>
  <c r="I84" i="8"/>
  <c r="C88" i="8"/>
  <c r="S88" i="8" s="1"/>
  <c r="N84" i="8"/>
  <c r="C91" i="8"/>
  <c r="S91" i="8" s="1"/>
  <c r="C96" i="8"/>
  <c r="S96" i="8" s="1"/>
  <c r="M128" i="8"/>
  <c r="S197" i="8"/>
  <c r="O201" i="8"/>
  <c r="C222" i="8"/>
  <c r="S222" i="8" s="1"/>
  <c r="R223" i="8"/>
  <c r="C9" i="8"/>
  <c r="S9" i="8" s="1"/>
  <c r="G8" i="8"/>
  <c r="C10" i="8"/>
  <c r="S10" i="8" s="1"/>
  <c r="M8" i="8"/>
  <c r="M6" i="8" s="1"/>
  <c r="R8" i="8"/>
  <c r="R6" i="8" s="1"/>
  <c r="F15" i="8"/>
  <c r="O15" i="8"/>
  <c r="N15" i="8"/>
  <c r="M18" i="8"/>
  <c r="G23" i="8"/>
  <c r="C25" i="8"/>
  <c r="S25" i="8" s="1"/>
  <c r="M23" i="8"/>
  <c r="K34" i="8"/>
  <c r="C41" i="8"/>
  <c r="S41" i="8" s="1"/>
  <c r="G71" i="8"/>
  <c r="C74" i="8"/>
  <c r="S74" i="8" s="1"/>
  <c r="S76" i="8"/>
  <c r="S81" i="8"/>
  <c r="G84" i="8"/>
  <c r="L84" i="8"/>
  <c r="Q84" i="8"/>
  <c r="C87" i="8"/>
  <c r="N101" i="8"/>
  <c r="L128" i="8"/>
  <c r="L127" i="8" s="1"/>
  <c r="L240" i="8" s="1"/>
  <c r="L242" i="8" s="1"/>
  <c r="K206" i="8"/>
  <c r="S208" i="8"/>
  <c r="Q206" i="8"/>
  <c r="F206" i="8"/>
  <c r="L223" i="8"/>
  <c r="Q223" i="8"/>
  <c r="C226" i="8"/>
  <c r="S226" i="8" s="1"/>
  <c r="C230" i="8"/>
  <c r="S230" i="8" s="1"/>
  <c r="C232" i="8"/>
  <c r="C15" i="8"/>
  <c r="S22" i="8"/>
  <c r="D23" i="8"/>
  <c r="C23" i="8" s="1"/>
  <c r="H23" i="8"/>
  <c r="C28" i="8"/>
  <c r="J34" i="8"/>
  <c r="S58" i="8"/>
  <c r="C95" i="8"/>
  <c r="S95" i="8" s="1"/>
  <c r="C131" i="8"/>
  <c r="S131" i="8" s="1"/>
  <c r="M137" i="8"/>
  <c r="J140" i="8"/>
  <c r="J134" i="8" s="1"/>
  <c r="C146" i="8"/>
  <c r="C184" i="8"/>
  <c r="S184" i="8" s="1"/>
  <c r="S198" i="8"/>
  <c r="C215" i="8"/>
  <c r="S215" i="8" s="1"/>
  <c r="C43" i="8"/>
  <c r="S43" i="8" s="1"/>
  <c r="C45" i="8"/>
  <c r="S45" i="8" s="1"/>
  <c r="C47" i="8"/>
  <c r="S47" i="8" s="1"/>
  <c r="C51" i="8"/>
  <c r="S51" i="8" s="1"/>
  <c r="N34" i="8"/>
  <c r="C82" i="8"/>
  <c r="S82" i="8" s="1"/>
  <c r="E84" i="8"/>
  <c r="C84" i="8" s="1"/>
  <c r="C86" i="8"/>
  <c r="S86" i="8" s="1"/>
  <c r="S92" i="8"/>
  <c r="D57" i="15"/>
  <c r="J92" i="17"/>
  <c r="J82" i="17"/>
  <c r="J37" i="17"/>
  <c r="J38" i="17"/>
  <c r="J19" i="17"/>
  <c r="J6" i="17"/>
  <c r="E74" i="17"/>
  <c r="I74" i="17" s="1"/>
  <c r="I75" i="17"/>
  <c r="G140" i="17"/>
  <c r="G143" i="17" s="1"/>
  <c r="N79" i="8"/>
  <c r="D137" i="8"/>
  <c r="C137" i="8" s="1"/>
  <c r="F137" i="8"/>
  <c r="M140" i="8"/>
  <c r="N140" i="8" s="1"/>
  <c r="R140" i="8"/>
  <c r="S202" i="8"/>
  <c r="O206" i="8"/>
  <c r="C216" i="8"/>
  <c r="S216" i="8" s="1"/>
  <c r="D223" i="8"/>
  <c r="G223" i="8"/>
  <c r="M223" i="8"/>
  <c r="C235" i="8"/>
  <c r="S235" i="8" s="1"/>
  <c r="O6" i="8"/>
  <c r="C11" i="8"/>
  <c r="S11" i="8" s="1"/>
  <c r="J15" i="8"/>
  <c r="Q18" i="8"/>
  <c r="F23" i="8"/>
  <c r="K23" i="8"/>
  <c r="N23" i="8"/>
  <c r="S28" i="8"/>
  <c r="C30" i="8"/>
  <c r="S30" i="8" s="1"/>
  <c r="D34" i="8"/>
  <c r="M34" i="8"/>
  <c r="O128" i="8"/>
  <c r="K128" i="8"/>
  <c r="J23" i="8"/>
  <c r="J12" i="8" s="1"/>
  <c r="J5" i="8" s="1"/>
  <c r="J118" i="8" s="1"/>
  <c r="J120" i="8" s="1"/>
  <c r="R23" i="8"/>
  <c r="F34" i="8"/>
  <c r="C36" i="8"/>
  <c r="S36" i="8" s="1"/>
  <c r="C38" i="8"/>
  <c r="S38" i="8" s="1"/>
  <c r="C40" i="8"/>
  <c r="S40" i="8" s="1"/>
  <c r="C44" i="8"/>
  <c r="S44" i="8" s="1"/>
  <c r="C46" i="8"/>
  <c r="S46" i="8" s="1"/>
  <c r="C50" i="8"/>
  <c r="S50" i="8" s="1"/>
  <c r="C52" i="8"/>
  <c r="S52" i="8" s="1"/>
  <c r="C54" i="8"/>
  <c r="S54" i="8" s="1"/>
  <c r="S55" i="8"/>
  <c r="D71" i="8"/>
  <c r="C71" i="8" s="1"/>
  <c r="I79" i="8"/>
  <c r="K84" i="8"/>
  <c r="R84" i="8"/>
  <c r="C90" i="8"/>
  <c r="S90" i="8" s="1"/>
  <c r="E145" i="8"/>
  <c r="D156" i="8"/>
  <c r="G240" i="8"/>
  <c r="G242" i="8" s="1"/>
  <c r="F128" i="8"/>
  <c r="J130" i="8"/>
  <c r="J128" i="8" s="1"/>
  <c r="H134" i="8"/>
  <c r="C138" i="8"/>
  <c r="S138" i="8" s="1"/>
  <c r="I137" i="8"/>
  <c r="E140" i="8"/>
  <c r="O140" i="8"/>
  <c r="G156" i="8"/>
  <c r="R156" i="8"/>
  <c r="S200" i="8"/>
  <c r="G201" i="8"/>
  <c r="J206" i="8"/>
  <c r="S214" i="8"/>
  <c r="C220" i="8"/>
  <c r="S220" i="8" s="1"/>
  <c r="K223" i="8"/>
  <c r="C236" i="8"/>
  <c r="S236" i="8" s="1"/>
  <c r="F6" i="8"/>
  <c r="K8" i="8"/>
  <c r="K6" i="8" s="1"/>
  <c r="N8" i="8"/>
  <c r="N6" i="8" s="1"/>
  <c r="C16" i="8"/>
  <c r="S16" i="8" s="1"/>
  <c r="C20" i="8"/>
  <c r="S20" i="8" s="1"/>
  <c r="S24" i="8"/>
  <c r="I23" i="8"/>
  <c r="Q23" i="8"/>
  <c r="S26" i="8"/>
  <c r="C27" i="8"/>
  <c r="S27" i="8" s="1"/>
  <c r="C59" i="8"/>
  <c r="S59" i="8" s="1"/>
  <c r="S60" i="8"/>
  <c r="C61" i="8"/>
  <c r="S61" i="8" s="1"/>
  <c r="S63" i="8"/>
  <c r="C66" i="8"/>
  <c r="S66" i="8" s="1"/>
  <c r="C68" i="8"/>
  <c r="S68" i="8" s="1"/>
  <c r="C70" i="8"/>
  <c r="S70" i="8" s="1"/>
  <c r="C85" i="8"/>
  <c r="S85" i="8" s="1"/>
  <c r="S87" i="8"/>
  <c r="C89" i="8"/>
  <c r="S89" i="8" s="1"/>
  <c r="S106" i="8"/>
  <c r="S108" i="8"/>
  <c r="S114" i="8"/>
  <c r="S116" i="8"/>
  <c r="S146" i="8"/>
  <c r="M156" i="8"/>
  <c r="S164" i="8"/>
  <c r="C194" i="8"/>
  <c r="S194" i="8" s="1"/>
  <c r="F201" i="8"/>
  <c r="K201" i="8"/>
  <c r="E223" i="8"/>
  <c r="S232" i="8"/>
  <c r="E18" i="8"/>
  <c r="G12" i="8"/>
  <c r="C53" i="8"/>
  <c r="S53" i="8" s="1"/>
  <c r="L71" i="8"/>
  <c r="N71" i="8" s="1"/>
  <c r="F84" i="8"/>
  <c r="M84" i="8"/>
  <c r="C93" i="8"/>
  <c r="S93" i="8" s="1"/>
  <c r="O31" i="14"/>
  <c r="N31" i="14"/>
  <c r="N19" i="14"/>
  <c r="N18" i="14"/>
  <c r="P23" i="14"/>
  <c r="N28" i="14"/>
  <c r="O28" i="14"/>
  <c r="P22" i="14"/>
  <c r="P24" i="14"/>
  <c r="O9" i="14"/>
  <c r="N10" i="14"/>
  <c r="O15" i="14"/>
  <c r="N17" i="14"/>
  <c r="O19" i="14"/>
  <c r="O21" i="14"/>
  <c r="O22" i="14"/>
  <c r="O23" i="14"/>
  <c r="N24" i="14"/>
  <c r="N21" i="14"/>
  <c r="P9" i="14"/>
  <c r="P21" i="14"/>
  <c r="O13" i="14"/>
  <c r="N13" i="14"/>
  <c r="N14" i="14"/>
  <c r="N26" i="14"/>
  <c r="G8" i="15"/>
  <c r="H8" i="15"/>
  <c r="S78" i="8"/>
  <c r="H140" i="17"/>
  <c r="H143" i="17" s="1"/>
  <c r="J143" i="17" s="1"/>
  <c r="K92" i="17"/>
  <c r="I37" i="17"/>
  <c r="K6" i="17"/>
  <c r="K38" i="17"/>
  <c r="C140" i="17"/>
  <c r="C143" i="17" s="1"/>
  <c r="C94" i="15"/>
  <c r="H91" i="15"/>
  <c r="E94" i="15"/>
  <c r="G57" i="15"/>
  <c r="H57" i="15"/>
  <c r="H31" i="15"/>
  <c r="G25" i="15"/>
  <c r="H17" i="15"/>
  <c r="F5" i="15"/>
  <c r="F53" i="15" s="1"/>
  <c r="F95" i="15" s="1"/>
  <c r="I12" i="8"/>
  <c r="S152" i="8"/>
  <c r="N145" i="8"/>
  <c r="I134" i="8"/>
  <c r="O134" i="8"/>
  <c r="S180" i="8"/>
  <c r="S177" i="8"/>
  <c r="N156" i="8"/>
  <c r="D8" i="8"/>
  <c r="D33" i="15"/>
  <c r="H25" i="15"/>
  <c r="D20" i="15"/>
  <c r="H20" i="15"/>
  <c r="G20" i="15"/>
  <c r="D17" i="15"/>
  <c r="D15" i="15" s="1"/>
  <c r="G17" i="15"/>
  <c r="E15" i="15"/>
  <c r="E5" i="15" s="1"/>
  <c r="G6" i="15"/>
  <c r="H6" i="15"/>
  <c r="C25" i="15"/>
  <c r="D25" i="15" s="1"/>
  <c r="D6" i="15"/>
  <c r="I68" i="19"/>
  <c r="BT71" i="19"/>
  <c r="CG7" i="19"/>
  <c r="CJ7" i="19" s="1"/>
  <c r="CI50" i="19"/>
  <c r="CJ50" i="19"/>
  <c r="BC55" i="19"/>
  <c r="CI61" i="19"/>
  <c r="CJ61" i="19"/>
  <c r="AX66" i="19"/>
  <c r="CJ8" i="19"/>
  <c r="CI22" i="19"/>
  <c r="CI43" i="19"/>
  <c r="CJ43" i="19"/>
  <c r="CI59" i="19"/>
  <c r="CJ59" i="19"/>
  <c r="CM25" i="19"/>
  <c r="BC52" i="19"/>
  <c r="CI62" i="19"/>
  <c r="AI55" i="19"/>
  <c r="CJ30" i="19"/>
  <c r="CI64" i="19"/>
  <c r="CH10" i="19"/>
  <c r="CI46" i="19"/>
  <c r="CJ46" i="19"/>
  <c r="CI53" i="19"/>
  <c r="CJ53" i="19"/>
  <c r="AI12" i="19"/>
  <c r="CJ12" i="19"/>
  <c r="AJ25" i="19"/>
  <c r="CJ49" i="19"/>
  <c r="CI65" i="19"/>
  <c r="CM11" i="19"/>
  <c r="H12" i="19"/>
  <c r="T12" i="19"/>
  <c r="BH12" i="19"/>
  <c r="AE16" i="19"/>
  <c r="AM16" i="19"/>
  <c r="AQ16" i="19"/>
  <c r="AU16" i="19"/>
  <c r="AY16" i="19"/>
  <c r="AI17" i="19"/>
  <c r="BD17" i="19"/>
  <c r="CG17" i="19"/>
  <c r="CJ17" i="19" s="1"/>
  <c r="CI18" i="19"/>
  <c r="AI19" i="19"/>
  <c r="AI20" i="19"/>
  <c r="CM20" i="19"/>
  <c r="AI21" i="19"/>
  <c r="AJ22" i="19"/>
  <c r="CM22" i="19"/>
  <c r="CJ23" i="19"/>
  <c r="CJ24" i="19"/>
  <c r="AG25" i="19"/>
  <c r="CL25" i="19"/>
  <c r="CG26" i="19"/>
  <c r="CI26" i="19" s="1"/>
  <c r="AJ27" i="19"/>
  <c r="BD27" i="19"/>
  <c r="CJ27" i="19"/>
  <c r="CG29" i="19"/>
  <c r="CI29" i="19" s="1"/>
  <c r="AI30" i="19"/>
  <c r="CM31" i="19"/>
  <c r="BD32" i="19"/>
  <c r="CJ32" i="19"/>
  <c r="CI33" i="19"/>
  <c r="CG34" i="19"/>
  <c r="CI34" i="19" s="1"/>
  <c r="AI35" i="19"/>
  <c r="CG35" i="19"/>
  <c r="CI35" i="19" s="1"/>
  <c r="CM36" i="19"/>
  <c r="CG37" i="19"/>
  <c r="CI37" i="19" s="1"/>
  <c r="CG38" i="19"/>
  <c r="CJ38" i="19" s="1"/>
  <c r="CI39" i="19"/>
  <c r="CG40" i="19"/>
  <c r="CI40" i="19" s="1"/>
  <c r="CM43" i="19"/>
  <c r="CM46" i="19"/>
  <c r="AJ48" i="19"/>
  <c r="CG48" i="19"/>
  <c r="CI48" i="19" s="1"/>
  <c r="O51" i="19"/>
  <c r="W51" i="19"/>
  <c r="AA51" i="19"/>
  <c r="AE51" i="19"/>
  <c r="AM51" i="19"/>
  <c r="AQ51" i="19"/>
  <c r="BO51" i="19"/>
  <c r="BW51" i="19"/>
  <c r="CA51" i="19"/>
  <c r="CE51" i="19"/>
  <c r="H52" i="19"/>
  <c r="AM52" i="19"/>
  <c r="AV52" i="19"/>
  <c r="AZ52" i="19"/>
  <c r="BD52" i="19"/>
  <c r="CH52" i="19"/>
  <c r="AJ53" i="19"/>
  <c r="CM53" i="19"/>
  <c r="AI54" i="19"/>
  <c r="CJ54" i="19"/>
  <c r="AG55" i="19"/>
  <c r="CG55" i="19" s="1"/>
  <c r="CJ55" i="19" s="1"/>
  <c r="BC56" i="19"/>
  <c r="AJ57" i="19"/>
  <c r="BD57" i="19"/>
  <c r="CI57" i="19"/>
  <c r="CM58" i="19"/>
  <c r="BC59" i="19"/>
  <c r="CI60" i="19"/>
  <c r="AI62" i="19"/>
  <c r="CJ62" i="19"/>
  <c r="CI63" i="19"/>
  <c r="AJ64" i="19"/>
  <c r="CJ65" i="19"/>
  <c r="E66" i="19"/>
  <c r="K5" i="19"/>
  <c r="T5" i="19"/>
  <c r="X5" i="19"/>
  <c r="AV5" i="19"/>
  <c r="AZ5" i="19"/>
  <c r="BH5" i="19"/>
  <c r="BP5" i="19"/>
  <c r="BT5" i="19"/>
  <c r="CO7" i="19"/>
  <c r="AJ8" i="19"/>
  <c r="CM8" i="19"/>
  <c r="AG10" i="19"/>
  <c r="CG11" i="19"/>
  <c r="CJ11" i="19" s="1"/>
  <c r="S12" i="19"/>
  <c r="CL16" i="19"/>
  <c r="CM19" i="19"/>
  <c r="CG20" i="19"/>
  <c r="CI20" i="19" s="1"/>
  <c r="CM21" i="19"/>
  <c r="H25" i="19"/>
  <c r="CI27" i="19"/>
  <c r="CM30" i="19"/>
  <c r="CG42" i="19"/>
  <c r="CJ42" i="19" s="1"/>
  <c r="T45" i="19"/>
  <c r="CM47" i="19"/>
  <c r="F51" i="19"/>
  <c r="J51" i="19"/>
  <c r="J66" i="19" s="1"/>
  <c r="AT51" i="19"/>
  <c r="AT66" i="19" s="1"/>
  <c r="AX51" i="19"/>
  <c r="BF51" i="19"/>
  <c r="BF66" i="19" s="1"/>
  <c r="G52" i="19"/>
  <c r="AH52" i="19"/>
  <c r="CL52" i="19"/>
  <c r="CL55" i="19"/>
  <c r="AI57" i="19"/>
  <c r="BC57" i="19"/>
  <c r="CG58" i="19"/>
  <c r="CM63" i="19"/>
  <c r="S5" i="19"/>
  <c r="AU5" i="19"/>
  <c r="AY5" i="19"/>
  <c r="BG5" i="19"/>
  <c r="BS5" i="19"/>
  <c r="CM7" i="19"/>
  <c r="AI8" i="19"/>
  <c r="P10" i="19"/>
  <c r="T10" i="19"/>
  <c r="X10" i="19"/>
  <c r="AF10" i="19"/>
  <c r="AN10" i="19"/>
  <c r="AR10" i="19"/>
  <c r="AV10" i="19"/>
  <c r="AZ10" i="19"/>
  <c r="BH10" i="19"/>
  <c r="BL10" i="19"/>
  <c r="BP10" i="19"/>
  <c r="BT10" i="19"/>
  <c r="CF10" i="19"/>
  <c r="AG16" i="19"/>
  <c r="CM16" i="19" s="1"/>
  <c r="BA16" i="19"/>
  <c r="CG19" i="19"/>
  <c r="CJ20" i="19"/>
  <c r="CG21" i="19"/>
  <c r="G25" i="19"/>
  <c r="CM54" i="19"/>
  <c r="CM62" i="19"/>
  <c r="H7" i="19"/>
  <c r="AG12" i="19"/>
  <c r="AJ12" i="19" s="1"/>
  <c r="G16" i="19"/>
  <c r="AJ17" i="19"/>
  <c r="CG28" i="19"/>
  <c r="CJ28" i="19" s="1"/>
  <c r="AJ35" i="19"/>
  <c r="CG44" i="19"/>
  <c r="CJ44" i="19" s="1"/>
  <c r="AG45" i="19"/>
  <c r="CG45" i="19" s="1"/>
  <c r="AI49" i="19"/>
  <c r="CG49" i="19"/>
  <c r="AI65" i="19"/>
  <c r="CF25" i="11" l="1"/>
  <c r="CE25" i="11"/>
  <c r="AC68" i="19"/>
  <c r="AE66" i="19"/>
  <c r="AE68" i="19" s="1"/>
  <c r="BO51" i="11"/>
  <c r="BP51" i="11"/>
  <c r="BN66" i="11"/>
  <c r="CE57" i="11"/>
  <c r="CD55" i="11"/>
  <c r="CF57" i="11"/>
  <c r="F5" i="11"/>
  <c r="CK10" i="11"/>
  <c r="G10" i="11"/>
  <c r="CH10" i="11"/>
  <c r="H10" i="11"/>
  <c r="CE54" i="11"/>
  <c r="CF54" i="11"/>
  <c r="S10" i="11"/>
  <c r="R5" i="11"/>
  <c r="T10" i="11"/>
  <c r="AJ16" i="11"/>
  <c r="AI16" i="11"/>
  <c r="BR68" i="11"/>
  <c r="W5" i="19"/>
  <c r="H10" i="19"/>
  <c r="BS51" i="19"/>
  <c r="S51" i="19"/>
  <c r="BD12" i="19"/>
  <c r="C128" i="8"/>
  <c r="AH5" i="19"/>
  <c r="F5" i="19"/>
  <c r="CF8" i="11"/>
  <c r="CE8" i="11"/>
  <c r="BV5" i="19"/>
  <c r="BS10" i="11"/>
  <c r="BQ5" i="11"/>
  <c r="CF46" i="11"/>
  <c r="CF45" i="11" s="1"/>
  <c r="CE46" i="11"/>
  <c r="CE45" i="11" s="1"/>
  <c r="AA10" i="19"/>
  <c r="Z5" i="19"/>
  <c r="CF43" i="11"/>
  <c r="CE43" i="11"/>
  <c r="BX10" i="19"/>
  <c r="AB10" i="19"/>
  <c r="AE5" i="19"/>
  <c r="CL10" i="19"/>
  <c r="BK51" i="19"/>
  <c r="AG5" i="19"/>
  <c r="CI56" i="19"/>
  <c r="CI45" i="19"/>
  <c r="AF66" i="19"/>
  <c r="AF68" i="19" s="1"/>
  <c r="CM55" i="19"/>
  <c r="BD55" i="19"/>
  <c r="O127" i="8"/>
  <c r="O240" i="8" s="1"/>
  <c r="O242" i="8" s="1"/>
  <c r="R12" i="8"/>
  <c r="R5" i="8" s="1"/>
  <c r="R118" i="8" s="1"/>
  <c r="R120" i="8" s="1"/>
  <c r="C101" i="8"/>
  <c r="S101" i="8" s="1"/>
  <c r="CI12" i="19"/>
  <c r="R66" i="19"/>
  <c r="AG51" i="19"/>
  <c r="BS10" i="19"/>
  <c r="V66" i="19"/>
  <c r="CE37" i="11"/>
  <c r="CF37" i="11"/>
  <c r="AE51" i="11"/>
  <c r="AF51" i="11"/>
  <c r="CH51" i="11"/>
  <c r="CK51" i="11"/>
  <c r="O5" i="11"/>
  <c r="N66" i="11"/>
  <c r="P5" i="11"/>
  <c r="CA10" i="19"/>
  <c r="BZ5" i="19"/>
  <c r="AJ7" i="11"/>
  <c r="CI7" i="11"/>
  <c r="AI7" i="11"/>
  <c r="CC7" i="11"/>
  <c r="P51" i="11"/>
  <c r="CC52" i="11"/>
  <c r="AJ52" i="11"/>
  <c r="CF36" i="11"/>
  <c r="CE36" i="11"/>
  <c r="AE10" i="11"/>
  <c r="AF10" i="11"/>
  <c r="AC5" i="11"/>
  <c r="W5" i="11"/>
  <c r="V66" i="11"/>
  <c r="X5" i="11"/>
  <c r="CI10" i="11"/>
  <c r="BG10" i="11"/>
  <c r="BH10" i="11"/>
  <c r="BE5" i="11"/>
  <c r="AD66" i="11"/>
  <c r="M66" i="11"/>
  <c r="BA10" i="19"/>
  <c r="AK5" i="19"/>
  <c r="Z5" i="11"/>
  <c r="AB10" i="11"/>
  <c r="AA10" i="11"/>
  <c r="BC25" i="11"/>
  <c r="BB10" i="11"/>
  <c r="BD25" i="11"/>
  <c r="T51" i="11"/>
  <c r="S51" i="11"/>
  <c r="AR66" i="11"/>
  <c r="AQ66" i="11"/>
  <c r="AJ10" i="19"/>
  <c r="BR66" i="19"/>
  <c r="BJ66" i="19"/>
  <c r="J5" i="11"/>
  <c r="K10" i="11"/>
  <c r="CF23" i="11"/>
  <c r="CE23" i="11"/>
  <c r="E66" i="11"/>
  <c r="CI5" i="11"/>
  <c r="AG5" i="11"/>
  <c r="CF6" i="11"/>
  <c r="CE6" i="11"/>
  <c r="AI25" i="11"/>
  <c r="AJ25" i="11"/>
  <c r="AH10" i="11"/>
  <c r="U66" i="11"/>
  <c r="U68" i="11" s="1"/>
  <c r="CC16" i="11"/>
  <c r="CC10" i="11"/>
  <c r="CB10" i="19"/>
  <c r="BO5" i="19"/>
  <c r="BL5" i="19"/>
  <c r="AF5" i="19"/>
  <c r="CJ48" i="19"/>
  <c r="CJ45" i="19"/>
  <c r="BD25" i="19"/>
  <c r="CM12" i="19"/>
  <c r="CI55" i="19"/>
  <c r="CI7" i="19"/>
  <c r="C156" i="8"/>
  <c r="S156" i="8" s="1"/>
  <c r="U34" i="8" s="1"/>
  <c r="N223" i="8"/>
  <c r="F134" i="8"/>
  <c r="C130" i="8"/>
  <c r="CF51" i="19"/>
  <c r="CG52" i="19"/>
  <c r="BN66" i="19"/>
  <c r="CE10" i="19"/>
  <c r="CD5" i="19"/>
  <c r="CF29" i="11"/>
  <c r="CE29" i="11"/>
  <c r="AQ10" i="19"/>
  <c r="AP5" i="19"/>
  <c r="G10" i="19"/>
  <c r="CF11" i="11"/>
  <c r="CE11" i="11"/>
  <c r="CD10" i="11"/>
  <c r="CE61" i="11"/>
  <c r="CF61" i="11"/>
  <c r="BW10" i="11"/>
  <c r="BX10" i="11"/>
  <c r="BV5" i="11"/>
  <c r="BW51" i="11"/>
  <c r="BU66" i="11"/>
  <c r="BU68" i="11" s="1"/>
  <c r="CB5" i="11"/>
  <c r="BZ66" i="11"/>
  <c r="CA5" i="11"/>
  <c r="BX51" i="11"/>
  <c r="AY5" i="11"/>
  <c r="AZ5" i="11"/>
  <c r="AX66" i="11"/>
  <c r="O10" i="19"/>
  <c r="N5" i="19"/>
  <c r="BC52" i="11"/>
  <c r="BB51" i="11"/>
  <c r="BD52" i="11"/>
  <c r="CI51" i="11"/>
  <c r="AG51" i="11"/>
  <c r="CC51" i="11" s="1"/>
  <c r="AS66" i="11"/>
  <c r="AU5" i="11"/>
  <c r="AV5" i="11"/>
  <c r="H51" i="11"/>
  <c r="BT10" i="11"/>
  <c r="G51" i="11"/>
  <c r="AJ51" i="11"/>
  <c r="AI51" i="11"/>
  <c r="CI52" i="11"/>
  <c r="C145" i="8"/>
  <c r="S206" i="8"/>
  <c r="U84" i="8" s="1"/>
  <c r="M12" i="8"/>
  <c r="M5" i="8" s="1"/>
  <c r="M118" i="8" s="1"/>
  <c r="M120" i="8" s="1"/>
  <c r="O12" i="8"/>
  <c r="O5" i="8" s="1"/>
  <c r="O118" i="8" s="1"/>
  <c r="O120" i="8" s="1"/>
  <c r="S130" i="8"/>
  <c r="Q134" i="8"/>
  <c r="F12" i="8"/>
  <c r="F5" i="8" s="1"/>
  <c r="F118" i="8" s="1"/>
  <c r="F120" i="8" s="1"/>
  <c r="N18" i="8"/>
  <c r="N12" i="8" s="1"/>
  <c r="S79" i="8"/>
  <c r="S193" i="8"/>
  <c r="M134" i="8"/>
  <c r="M127" i="8" s="1"/>
  <c r="N127" i="8" s="1"/>
  <c r="N240" i="8" s="1"/>
  <c r="N242" i="8" s="1"/>
  <c r="I5" i="8"/>
  <c r="I118" i="8" s="1"/>
  <c r="I120" i="8" s="1"/>
  <c r="G134" i="8"/>
  <c r="C34" i="8"/>
  <c r="S34" i="8" s="1"/>
  <c r="K12" i="8"/>
  <c r="K5" i="8" s="1"/>
  <c r="K118" i="8" s="1"/>
  <c r="K120" i="8" s="1"/>
  <c r="E12" i="8"/>
  <c r="S15" i="8"/>
  <c r="Q127" i="8"/>
  <c r="Q240" i="8" s="1"/>
  <c r="Q242" i="8" s="1"/>
  <c r="S201" i="8"/>
  <c r="E134" i="8"/>
  <c r="E127" i="8" s="1"/>
  <c r="E240" i="8" s="1"/>
  <c r="E242" i="8" s="1"/>
  <c r="S128" i="8"/>
  <c r="J127" i="8"/>
  <c r="J240" i="8" s="1"/>
  <c r="J242" i="8" s="1"/>
  <c r="S71" i="8"/>
  <c r="L5" i="8"/>
  <c r="L118" i="8" s="1"/>
  <c r="L120" i="8" s="1"/>
  <c r="E140" i="17"/>
  <c r="I140" i="17" s="1"/>
  <c r="N134" i="8"/>
  <c r="F127" i="8"/>
  <c r="F240" i="8" s="1"/>
  <c r="F242" i="8" s="1"/>
  <c r="C140" i="8"/>
  <c r="S140" i="8" s="1"/>
  <c r="C18" i="8"/>
  <c r="S84" i="8"/>
  <c r="Q12" i="8"/>
  <c r="Q5" i="8" s="1"/>
  <c r="Q118" i="8" s="1"/>
  <c r="Q120" i="8" s="1"/>
  <c r="S137" i="8"/>
  <c r="C223" i="8"/>
  <c r="S223" i="8" s="1"/>
  <c r="U101" i="8" s="1"/>
  <c r="D12" i="8"/>
  <c r="C12" i="8" s="1"/>
  <c r="E5" i="8"/>
  <c r="E118" i="8" s="1"/>
  <c r="E120" i="8" s="1"/>
  <c r="S23" i="8"/>
  <c r="K127" i="8"/>
  <c r="K240" i="8" s="1"/>
  <c r="K242" i="8" s="1"/>
  <c r="D134" i="8"/>
  <c r="N12" i="14"/>
  <c r="O17" i="14"/>
  <c r="O18" i="14"/>
  <c r="P18" i="14"/>
  <c r="O24" i="14"/>
  <c r="O10" i="14"/>
  <c r="O14" i="14"/>
  <c r="O26" i="14"/>
  <c r="P12" i="14"/>
  <c r="O12" i="14"/>
  <c r="P29" i="14"/>
  <c r="N29" i="14"/>
  <c r="O29" i="14"/>
  <c r="K143" i="17"/>
  <c r="K140" i="17"/>
  <c r="J140" i="17"/>
  <c r="D94" i="15"/>
  <c r="H94" i="15"/>
  <c r="G94" i="15"/>
  <c r="H5" i="15"/>
  <c r="S145" i="8"/>
  <c r="U23" i="8" s="1"/>
  <c r="I127" i="8"/>
  <c r="I240" i="8" s="1"/>
  <c r="I242" i="8" s="1"/>
  <c r="C8" i="8"/>
  <c r="S8" i="8" s="1"/>
  <c r="D6" i="8"/>
  <c r="H15" i="15"/>
  <c r="G15" i="15"/>
  <c r="G5" i="15"/>
  <c r="E53" i="15"/>
  <c r="AU66" i="19"/>
  <c r="AV66" i="19"/>
  <c r="BG66" i="19"/>
  <c r="BF68" i="19"/>
  <c r="BH66" i="19"/>
  <c r="K66" i="19"/>
  <c r="L66" i="19"/>
  <c r="L68" i="19" s="1"/>
  <c r="J68" i="19"/>
  <c r="CJ21" i="19"/>
  <c r="CI21" i="19"/>
  <c r="CI52" i="19"/>
  <c r="CJ52" i="19"/>
  <c r="CH51" i="19"/>
  <c r="BD16" i="19"/>
  <c r="BC16" i="19"/>
  <c r="AZ51" i="19"/>
  <c r="AY51" i="19"/>
  <c r="AI25" i="19"/>
  <c r="CG25" i="19"/>
  <c r="CM10" i="19"/>
  <c r="CJ37" i="19"/>
  <c r="CM5" i="19"/>
  <c r="CJ34" i="19"/>
  <c r="CM45" i="19"/>
  <c r="CJ19" i="19"/>
  <c r="CI19" i="19"/>
  <c r="AJ52" i="19"/>
  <c r="AH51" i="19"/>
  <c r="AI52" i="19"/>
  <c r="BD51" i="19"/>
  <c r="BC51" i="19"/>
  <c r="H51" i="19"/>
  <c r="CL51" i="19"/>
  <c r="CO51" i="19"/>
  <c r="G51" i="19"/>
  <c r="CH5" i="19"/>
  <c r="AJ45" i="19"/>
  <c r="AI10" i="19"/>
  <c r="AI45" i="19"/>
  <c r="CI58" i="19"/>
  <c r="CJ58" i="19"/>
  <c r="BH51" i="19"/>
  <c r="BG51" i="19"/>
  <c r="L51" i="19"/>
  <c r="K51" i="19"/>
  <c r="E68" i="19"/>
  <c r="AG66" i="19"/>
  <c r="CI17" i="19"/>
  <c r="CG16" i="19"/>
  <c r="BB66" i="19"/>
  <c r="CJ40" i="19"/>
  <c r="CJ26" i="19"/>
  <c r="AJ16" i="19"/>
  <c r="AI16" i="19"/>
  <c r="AV51" i="19"/>
  <c r="AU51" i="19"/>
  <c r="AY66" i="19"/>
  <c r="AZ66" i="19"/>
  <c r="F66" i="19"/>
  <c r="CJ29" i="19"/>
  <c r="CJ35" i="19"/>
  <c r="CI11" i="19"/>
  <c r="AP66" i="19" l="1"/>
  <c r="AQ5" i="19"/>
  <c r="AR5" i="19"/>
  <c r="BC10" i="19"/>
  <c r="BD10" i="19"/>
  <c r="BQ66" i="11"/>
  <c r="BS5" i="11"/>
  <c r="BT5" i="11"/>
  <c r="CB66" i="11"/>
  <c r="CA66" i="11"/>
  <c r="BZ68" i="11"/>
  <c r="BX5" i="11"/>
  <c r="BW5" i="11"/>
  <c r="BV66" i="11"/>
  <c r="CC5" i="11"/>
  <c r="BS66" i="19"/>
  <c r="BR68" i="19"/>
  <c r="BT66" i="19"/>
  <c r="AK66" i="19"/>
  <c r="BA5" i="19"/>
  <c r="AN5" i="19"/>
  <c r="AM5" i="19"/>
  <c r="AF66" i="11"/>
  <c r="AF68" i="11" s="1"/>
  <c r="AE66" i="11"/>
  <c r="AE68" i="11" s="1"/>
  <c r="AD68" i="11"/>
  <c r="AC66" i="11"/>
  <c r="AC68" i="11" s="1"/>
  <c r="AE5" i="11"/>
  <c r="AF5" i="11"/>
  <c r="CF7" i="11"/>
  <c r="CE7" i="11"/>
  <c r="BZ66" i="19"/>
  <c r="CB5" i="19"/>
  <c r="CA5" i="19"/>
  <c r="T5" i="11"/>
  <c r="R66" i="11"/>
  <c r="S5" i="11"/>
  <c r="H5" i="11"/>
  <c r="CK5" i="11"/>
  <c r="F66" i="11"/>
  <c r="CH5" i="11"/>
  <c r="G5" i="11"/>
  <c r="BO66" i="11"/>
  <c r="BN68" i="11"/>
  <c r="BP66" i="11"/>
  <c r="CF10" i="11"/>
  <c r="CE10" i="11"/>
  <c r="CD5" i="11"/>
  <c r="CG51" i="19"/>
  <c r="CM51" i="19"/>
  <c r="CG5" i="19"/>
  <c r="Z66" i="19"/>
  <c r="AA5" i="19"/>
  <c r="AB5" i="19"/>
  <c r="E68" i="11"/>
  <c r="AG66" i="11"/>
  <c r="K5" i="11"/>
  <c r="J66" i="11"/>
  <c r="CG10" i="19"/>
  <c r="V68" i="11"/>
  <c r="W66" i="11"/>
  <c r="W68" i="11" s="1"/>
  <c r="X66" i="11"/>
  <c r="X68" i="11" s="1"/>
  <c r="CE52" i="11"/>
  <c r="CF52" i="11"/>
  <c r="T66" i="19"/>
  <c r="T68" i="19" s="1"/>
  <c r="R68" i="19"/>
  <c r="S66" i="19"/>
  <c r="S68" i="19" s="1"/>
  <c r="H5" i="19"/>
  <c r="CL5" i="19"/>
  <c r="CO5" i="19"/>
  <c r="G5" i="19"/>
  <c r="CF55" i="11"/>
  <c r="CD51" i="11"/>
  <c r="CE55" i="11"/>
  <c r="N66" i="19"/>
  <c r="P5" i="19"/>
  <c r="O5" i="19"/>
  <c r="CD66" i="19"/>
  <c r="CE5" i="19"/>
  <c r="CF5" i="19"/>
  <c r="CE16" i="11"/>
  <c r="CF16" i="11"/>
  <c r="BE66" i="11"/>
  <c r="BH5" i="11"/>
  <c r="BG5" i="11"/>
  <c r="BA66" i="11"/>
  <c r="BA68" i="11" s="1"/>
  <c r="AV66" i="11"/>
  <c r="AU66" i="11"/>
  <c r="BD51" i="11"/>
  <c r="BC51" i="11"/>
  <c r="AY66" i="11"/>
  <c r="AZ66" i="11"/>
  <c r="BP66" i="19"/>
  <c r="BN68" i="19"/>
  <c r="BO66" i="19"/>
  <c r="AH5" i="11"/>
  <c r="AI10" i="11"/>
  <c r="AJ10" i="11"/>
  <c r="BL66" i="19"/>
  <c r="BJ68" i="19"/>
  <c r="BK66" i="19"/>
  <c r="BD10" i="11"/>
  <c r="BB5" i="11"/>
  <c r="BC10" i="11"/>
  <c r="AA5" i="11"/>
  <c r="AB5" i="11"/>
  <c r="Z66" i="11"/>
  <c r="M68" i="11"/>
  <c r="N68" i="11"/>
  <c r="O66" i="11"/>
  <c r="O68" i="11" s="1"/>
  <c r="P66" i="11"/>
  <c r="P68" i="11" s="1"/>
  <c r="X66" i="19"/>
  <c r="X68" i="19" s="1"/>
  <c r="V68" i="19"/>
  <c r="W66" i="19"/>
  <c r="W68" i="19" s="1"/>
  <c r="BV66" i="19"/>
  <c r="BX5" i="19"/>
  <c r="BW5" i="19"/>
  <c r="AI5" i="19"/>
  <c r="AJ5" i="19"/>
  <c r="M240" i="8"/>
  <c r="M242" i="8" s="1"/>
  <c r="S18" i="8"/>
  <c r="S12" i="8"/>
  <c r="N5" i="8"/>
  <c r="N118" i="8" s="1"/>
  <c r="N120" i="8" s="1"/>
  <c r="E143" i="17"/>
  <c r="I143" i="17" s="1"/>
  <c r="C134" i="8"/>
  <c r="S134" i="8" s="1"/>
  <c r="D127" i="8"/>
  <c r="N16" i="14"/>
  <c r="P16" i="14"/>
  <c r="N20" i="14"/>
  <c r="O20" i="14"/>
  <c r="N8" i="14"/>
  <c r="P8" i="14" s="1"/>
  <c r="C6" i="8"/>
  <c r="S6" i="8" s="1"/>
  <c r="D5" i="8"/>
  <c r="E95" i="15"/>
  <c r="H53" i="15"/>
  <c r="G53" i="15"/>
  <c r="CI25" i="19"/>
  <c r="CJ25" i="19"/>
  <c r="CJ16" i="19"/>
  <c r="CI16" i="19"/>
  <c r="AJ51" i="19"/>
  <c r="AI51" i="19"/>
  <c r="AH66" i="19"/>
  <c r="BB68" i="19"/>
  <c r="CH66" i="19"/>
  <c r="CI5" i="19"/>
  <c r="CJ5" i="19"/>
  <c r="CJ51" i="19"/>
  <c r="CI51" i="19"/>
  <c r="K68" i="19"/>
  <c r="CO66" i="19"/>
  <c r="G66" i="19"/>
  <c r="H66" i="19"/>
  <c r="F68" i="19"/>
  <c r="AG68" i="19"/>
  <c r="O66" i="19" l="1"/>
  <c r="O68" i="19" s="1"/>
  <c r="P66" i="19"/>
  <c r="P68" i="19" s="1"/>
  <c r="N68" i="19"/>
  <c r="CI10" i="19"/>
  <c r="CJ10" i="19"/>
  <c r="Z68" i="19"/>
  <c r="AB66" i="19"/>
  <c r="AB68" i="19" s="1"/>
  <c r="AA66" i="19"/>
  <c r="AA68" i="19" s="1"/>
  <c r="CF68" i="11"/>
  <c r="CH66" i="11"/>
  <c r="CK66" i="11"/>
  <c r="F68" i="11"/>
  <c r="H66" i="11"/>
  <c r="G66" i="11"/>
  <c r="CA66" i="19"/>
  <c r="CK68" i="19" s="1"/>
  <c r="CB66" i="19"/>
  <c r="BZ68" i="19"/>
  <c r="BA66" i="19"/>
  <c r="AN66" i="19"/>
  <c r="AM66" i="19"/>
  <c r="CL66" i="19"/>
  <c r="AA66" i="11"/>
  <c r="AA68" i="11" s="1"/>
  <c r="Z68" i="11"/>
  <c r="AB66" i="11"/>
  <c r="AB68" i="11" s="1"/>
  <c r="BB66" i="11"/>
  <c r="BD5" i="11"/>
  <c r="BC5" i="11"/>
  <c r="CC66" i="11"/>
  <c r="CC69" i="11"/>
  <c r="AG68" i="11"/>
  <c r="BC5" i="19"/>
  <c r="BD5" i="19"/>
  <c r="BH66" i="11"/>
  <c r="BG66" i="11"/>
  <c r="CI66" i="11"/>
  <c r="T66" i="11"/>
  <c r="T68" i="11" s="1"/>
  <c r="S66" i="11"/>
  <c r="S68" i="11" s="1"/>
  <c r="R68" i="11"/>
  <c r="CJ68" i="19"/>
  <c r="CI68" i="11"/>
  <c r="CM66" i="19"/>
  <c r="CD68" i="19"/>
  <c r="CE66" i="19"/>
  <c r="CF66" i="19"/>
  <c r="L66" i="11"/>
  <c r="L68" i="11" s="1"/>
  <c r="J68" i="11"/>
  <c r="K66" i="11"/>
  <c r="BX66" i="11"/>
  <c r="BW66" i="11"/>
  <c r="BV68" i="11"/>
  <c r="BQ68" i="11"/>
  <c r="BT71" i="11"/>
  <c r="BS66" i="11"/>
  <c r="BT66" i="11"/>
  <c r="CD66" i="11"/>
  <c r="CF5" i="11"/>
  <c r="CE5" i="11"/>
  <c r="BV68" i="19"/>
  <c r="BW66" i="19"/>
  <c r="BX66" i="19"/>
  <c r="AI5" i="11"/>
  <c r="AH66" i="11"/>
  <c r="AJ5" i="11"/>
  <c r="CE51" i="11"/>
  <c r="CF51" i="11"/>
  <c r="AR66" i="19"/>
  <c r="AQ66" i="19"/>
  <c r="D240" i="8"/>
  <c r="D242" i="8" s="1"/>
  <c r="C127" i="8"/>
  <c r="O16" i="14"/>
  <c r="P36" i="14"/>
  <c r="N36" i="14"/>
  <c r="O8" i="14"/>
  <c r="O38" i="14" s="1"/>
  <c r="N38" i="14" s="1"/>
  <c r="P20" i="14"/>
  <c r="C5" i="8"/>
  <c r="D118" i="8"/>
  <c r="D120" i="8" s="1"/>
  <c r="G95" i="15"/>
  <c r="H95" i="15"/>
  <c r="G68" i="19"/>
  <c r="CH72" i="19"/>
  <c r="AG72" i="19"/>
  <c r="AI66" i="19"/>
  <c r="CH69" i="19"/>
  <c r="CH70" i="19" s="1"/>
  <c r="AJ66" i="19"/>
  <c r="AH68" i="19"/>
  <c r="CN68" i="19"/>
  <c r="H68" i="19"/>
  <c r="CD68" i="11" l="1"/>
  <c r="CF66" i="11"/>
  <c r="CD70" i="11"/>
  <c r="CE66" i="11"/>
  <c r="K68" i="11"/>
  <c r="CC70" i="11"/>
  <c r="CC68" i="11"/>
  <c r="AI66" i="11"/>
  <c r="CD69" i="11"/>
  <c r="AJ66" i="11"/>
  <c r="AH68" i="11"/>
  <c r="CL68" i="19"/>
  <c r="BA68" i="19"/>
  <c r="CG69" i="19"/>
  <c r="CG66" i="19"/>
  <c r="BD66" i="19"/>
  <c r="AG70" i="19"/>
  <c r="BC66" i="19"/>
  <c r="AF72" i="19"/>
  <c r="G68" i="11"/>
  <c r="CG68" i="11"/>
  <c r="CJ68" i="11"/>
  <c r="BB68" i="11"/>
  <c r="BD66" i="11"/>
  <c r="BC66" i="11"/>
  <c r="CK68" i="11" s="1"/>
  <c r="H68" i="11"/>
  <c r="CH68" i="11"/>
  <c r="S127" i="8"/>
  <c r="S240" i="8" s="1"/>
  <c r="C240" i="8"/>
  <c r="C242" i="8" s="1"/>
  <c r="O36" i="14"/>
  <c r="C118" i="8"/>
  <c r="C120" i="8" s="1"/>
  <c r="S5" i="8"/>
  <c r="S118" i="8" s="1"/>
  <c r="AH72" i="19"/>
  <c r="CG72" i="19" l="1"/>
  <c r="CI66" i="19"/>
  <c r="CO68" i="19" s="1"/>
  <c r="CJ66" i="19"/>
  <c r="CG70" i="19"/>
  <c r="CM68" i="19"/>
  <c r="S244" i="8"/>
  <c r="S242" i="8"/>
  <c r="U118" i="8"/>
  <c r="S245" i="8"/>
  <c r="S123" i="8"/>
  <c r="S122" i="8"/>
  <c r="S120" i="8"/>
  <c r="C5" i="15" l="1"/>
  <c r="C53" i="15" s="1"/>
  <c r="D53" i="15" l="1"/>
  <c r="C95" i="15"/>
  <c r="D95" i="15" s="1"/>
  <c r="D5" i="15"/>
  <c r="D6" i="16"/>
  <c r="D5" i="16" s="1"/>
  <c r="U7" i="16" l="1"/>
  <c r="D133" i="16"/>
  <c r="U6" i="16"/>
  <c r="D136" i="16" l="1"/>
  <c r="U133" i="16" l="1"/>
  <c r="U140" i="16" s="1"/>
  <c r="U141" i="16" s="1"/>
  <c r="C136" i="16"/>
  <c r="U136" i="16" s="1"/>
</calcChain>
</file>

<file path=xl/sharedStrings.xml><?xml version="1.0" encoding="utf-8"?>
<sst xmlns="http://schemas.openxmlformats.org/spreadsheetml/2006/main" count="1464" uniqueCount="776">
  <si>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</si>
  <si>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</si>
  <si>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</si>
  <si>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</si>
  <si>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</si>
  <si>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</si>
  <si>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</si>
  <si>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</si>
  <si>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</si>
  <si>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</si>
  <si>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</si>
  <si>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</si>
  <si>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</si>
  <si>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</si>
  <si>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</si>
  <si>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</si>
  <si>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</si>
  <si>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</si>
  <si>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</si>
  <si>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</si>
  <si>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</si>
  <si>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</si>
  <si>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</si>
  <si>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</si>
  <si>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</si>
  <si>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</si>
  <si>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</si>
  <si>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</si>
  <si>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</si>
  <si>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</si>
  <si>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</si>
  <si>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</si>
  <si>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</si>
  <si>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</si>
  <si>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</si>
  <si>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</si>
  <si>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</si>
  <si>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</si>
  <si>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</si>
  <si>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</si>
  <si>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</si>
  <si>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</si>
  <si>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</si>
  <si>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</si>
  <si>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</si>
  <si>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</si>
  <si>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</si>
  <si>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</si>
  <si>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</si>
  <si>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</si>
  <si>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</si>
  <si>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</si>
  <si>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</si>
  <si>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</si>
  <si>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</si>
  <si>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</si>
  <si>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</si>
  <si>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</si>
  <si>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</si>
  <si>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</si>
  <si>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</si>
  <si>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</si>
  <si>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</si>
  <si>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</si>
  <si>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</si>
  <si>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</si>
  <si>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</si>
  <si>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</si>
  <si>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</si>
  <si>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</si>
  <si>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</si>
  <si>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</si>
  <si>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</si>
  <si>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</si>
  <si>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</si>
  <si>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</si>
  <si>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</si>
  <si>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</si>
  <si>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</si>
  <si>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</si>
  <si>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</si>
  <si>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</si>
  <si>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</si>
  <si>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</si>
  <si>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</si>
  <si>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</si>
  <si>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</si>
  <si>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</si>
  <si>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</si>
  <si>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</si>
  <si>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</si>
  <si>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</si>
  <si>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</si>
  <si>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</si>
  <si>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</si>
  <si>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</si>
  <si>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</si>
  <si>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</si>
  <si>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</si>
  <si>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</si>
  <si>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</si>
  <si>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</si>
  <si>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</si>
  <si>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</si>
  <si>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</si>
  <si>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</si>
  <si>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</si>
  <si>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</si>
  <si>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</si>
  <si>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</si>
  <si>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</si>
  <si>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</si>
  <si>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</si>
  <si>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</si>
  <si>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</si>
  <si>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</si>
  <si>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</si>
  <si>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</si>
  <si>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</si>
  <si>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</si>
  <si>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</si>
  <si>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</si>
  <si>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</si>
  <si>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</si>
  <si>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</si>
  <si>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</si>
  <si>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</si>
  <si>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</si>
  <si>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</si>
  <si>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</si>
  <si>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</si>
  <si>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</si>
  <si>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</si>
  <si>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</si>
  <si>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</si>
  <si>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</si>
  <si>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</si>
  <si>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</si>
  <si>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</si>
  <si>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</si>
  <si>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</si>
  <si>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</si>
  <si>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</si>
  <si>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</si>
  <si>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</si>
  <si>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</si>
  <si>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</si>
  <si>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</si>
  <si>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</si>
  <si>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</si>
  <si>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</si>
  <si>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</si>
  <si>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</si>
  <si>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</si>
  <si>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</si>
  <si>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</si>
  <si>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</si>
  <si>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</si>
  <si>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</si>
  <si>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</si>
  <si>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</si>
  <si>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</si>
  <si>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</si>
  <si>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</si>
  <si>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</si>
  <si>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</si>
  <si>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</si>
  <si>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</si>
  <si>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</si>
  <si>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</si>
  <si>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</si>
  <si>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</si>
  <si>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</si>
  <si>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</si>
  <si>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</si>
  <si>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</si>
  <si>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</si>
  <si>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</si>
  <si>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</si>
  <si>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</si>
  <si>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</si>
  <si>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</si>
  <si>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</si>
  <si>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</si>
  <si>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</si>
  <si>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</si>
  <si>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</si>
  <si>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</si>
  <si>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</si>
  <si>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</si>
  <si>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</si>
  <si>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</si>
  <si>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</si>
  <si>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</si>
  <si>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</si>
  <si>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</si>
  <si>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</si>
  <si>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</si>
  <si>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</si>
  <si>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</si>
  <si>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</si>
  <si>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</si>
  <si>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</si>
  <si>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</si>
  <si>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</si>
  <si>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</si>
  <si>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</si>
  <si>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</si>
  <si>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</si>
  <si>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</si>
  <si>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</si>
  <si>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</si>
  <si>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</si>
  <si>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</si>
  <si>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</si>
  <si>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</si>
  <si>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</si>
  <si>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</si>
  <si>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</si>
  <si>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</si>
  <si>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</si>
  <si>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</si>
  <si>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</si>
  <si>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</si>
  <si>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</si>
  <si>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</si>
  <si>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</si>
  <si>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</si>
  <si>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</si>
  <si>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</si>
  <si>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</si>
  <si>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</si>
  <si>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</si>
  <si>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</si>
  <si>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</si>
  <si>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</si>
  <si>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</si>
  <si>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</si>
  <si>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</si>
  <si>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</si>
  <si>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</si>
  <si>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</si>
  <si>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</si>
  <si>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</si>
  <si>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</si>
  <si>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</si>
  <si>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</si>
  <si>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</si>
  <si>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</si>
  <si>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</si>
  <si>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</si>
  <si>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</si>
  <si>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</si>
  <si>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</si>
  <si>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</si>
  <si>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</si>
  <si>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</si>
  <si>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</si>
  <si>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</si>
  <si>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</si>
  <si>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</si>
  <si>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</si>
  <si>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</si>
  <si>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</si>
  <si>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</si>
  <si>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</si>
  <si>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</si>
  <si>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</si>
  <si>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</si>
  <si>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</si>
  <si>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</si>
  <si>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</si>
  <si>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</si>
  <si>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</si>
  <si>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</si>
  <si>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</si>
  <si>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</si>
  <si>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</si>
  <si>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</si>
  <si>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</si>
  <si>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</si>
  <si>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</si>
  <si>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</si>
  <si>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</si>
  <si>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</si>
  <si>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</si>
  <si>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</si>
  <si>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</si>
  <si>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</si>
  <si>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</si>
  <si>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</si>
  <si>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</si>
  <si>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</si>
  <si>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</si>
  <si>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</si>
  <si>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</si>
  <si>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</si>
  <si>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</si>
  <si>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</si>
  <si>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</si>
  <si>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</si>
  <si>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</si>
  <si>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</si>
  <si>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</si>
  <si>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</si>
  <si>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</si>
  <si>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</si>
  <si>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</si>
  <si>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</si>
  <si>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</si>
  <si>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</si>
  <si>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</si>
  <si>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</si>
  <si>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</si>
  <si>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</si>
  <si>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</si>
  <si>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</si>
  <si>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</si>
  <si>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</si>
  <si>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</si>
  <si>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</si>
  <si>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</si>
  <si>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</si>
  <si>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</si>
  <si>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</si>
  <si>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</si>
  <si>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</si>
  <si>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</si>
  <si>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</si>
  <si>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</si>
  <si>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</si>
  <si>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</si>
  <si>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</si>
  <si>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</si>
  <si>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</si>
  <si>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</si>
  <si>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</si>
  <si>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</si>
  <si>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</si>
  <si>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</si>
  <si>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</si>
  <si>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</si>
  <si>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</si>
  <si>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</si>
  <si>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</si>
  <si>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</si>
  <si>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</si>
  <si>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</si>
  <si>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</si>
  <si>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</si>
  <si>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</si>
  <si>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</si>
  <si>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</si>
  <si>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</si>
  <si>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</si>
  <si>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</si>
  <si>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</si>
  <si>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</si>
  <si>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</si>
  <si>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</si>
  <si>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</si>
  <si>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</si>
  <si>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</si>
  <si>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</si>
  <si>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</si>
  <si>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</si>
  <si>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</si>
  <si>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</si>
  <si>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</si>
  <si>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</si>
  <si>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</si>
  <si>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</si>
  <si>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</si>
  <si>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</si>
  <si>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</si>
  <si>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</si>
  <si>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</si>
  <si>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</si>
  <si>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</si>
  <si>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</si>
  <si>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</si>
  <si>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</si>
  <si>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</si>
  <si>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</si>
  <si>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</si>
  <si>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</si>
  <si>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</si>
  <si>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</si>
  <si>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</si>
  <si>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</si>
  <si>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</si>
  <si>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</si>
  <si>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</si>
  <si>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</si>
  <si>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</si>
  <si>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</si>
  <si>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</si>
  <si>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</si>
  <si>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</si>
  <si>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</si>
  <si>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</si>
  <si>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</si>
  <si>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</si>
  <si>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</si>
  <si>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</si>
  <si>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</si>
  <si>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</si>
  <si>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</si>
  <si>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</si>
  <si>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</si>
  <si>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</si>
  <si>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</si>
  <si>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</si>
  <si>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</si>
  <si>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</si>
  <si>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</si>
  <si>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</si>
  <si>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</si>
  <si>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</si>
  <si>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</si>
  <si>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</si>
  <si>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</si>
  <si>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</si>
  <si>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</si>
  <si>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</si>
  <si>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</si>
  <si>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</si>
  <si>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</si>
  <si>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</si>
  <si>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</si>
  <si>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</si>
  <si>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</si>
  <si>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</si>
  <si>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</si>
  <si>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</si>
  <si>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</si>
  <si>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</si>
  <si>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</si>
  <si>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</si>
  <si>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</si>
  <si>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</si>
  <si>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</si>
  <si>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</si>
  <si>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</si>
  <si>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</si>
  <si>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</si>
  <si>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</si>
  <si>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</si>
  <si>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</si>
  <si>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</si>
  <si>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</si>
  <si>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</si>
  <si>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</si>
  <si>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</si>
  <si>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</si>
  <si>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</si>
  <si>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</si>
  <si>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</si>
  <si>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</si>
  <si>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</si>
  <si>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</si>
  <si>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</si>
  <si>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</si>
  <si>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</si>
  <si>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</si>
  <si>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</si>
  <si>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</si>
  <si>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</si>
  <si>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</si>
  <si>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</si>
  <si>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</si>
  <si>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</si>
  <si>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</si>
  <si>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</si>
  <si>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</si>
  <si>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</si>
  <si>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</si>
  <si>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</si>
  <si>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</si>
  <si>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</si>
  <si>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</si>
  <si>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</si>
  <si>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</si>
  <si>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</si>
  <si>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</si>
  <si>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</si>
  <si>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</si>
  <si>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</si>
  <si>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</si>
  <si>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</si>
  <si>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</si>
  <si>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</si>
  <si>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</si>
  <si>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</si>
  <si>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</si>
  <si>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</si>
  <si>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</si>
  <si>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</si>
  <si>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</si>
  <si>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</si>
  <si>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</si>
  <si>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</si>
  <si>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</si>
  <si>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</si>
  <si>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</si>
  <si>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</si>
  <si>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</si>
  <si>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</si>
  <si>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</si>
  <si>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</si>
  <si>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</si>
  <si>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</si>
  <si>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</si>
  <si>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</si>
  <si>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</si>
  <si>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</si>
  <si>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</si>
  <si>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</si>
  <si>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</si>
  <si>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</si>
  <si>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</si>
  <si>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</si>
  <si>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</si>
  <si>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</si>
  <si>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</si>
  <si>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</si>
  <si>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</si>
  <si>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</si>
  <si>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</si>
  <si>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</si>
  <si>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</si>
  <si>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</si>
  <si>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</si>
  <si>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</si>
  <si>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</si>
  <si>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</si>
  <si>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</si>
  <si>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</si>
  <si>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</si>
  <si>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</si>
  <si>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</si>
  <si>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</si>
  <si>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</si>
  <si>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</si>
  <si>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</si>
  <si>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</si>
  <si>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</si>
  <si>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</si>
  <si>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</si>
  <si>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</si>
  <si>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</si>
  <si>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</si>
  <si>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</si>
  <si>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</si>
  <si>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</si>
  <si>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</si>
  <si>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</si>
  <si>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 xml:space="preserve"> - Городская среда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</si>
  <si>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</si>
  <si>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</si>
  <si>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</si>
  <si>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</si>
  <si>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</si>
  <si>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</si>
  <si>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</si>
  <si>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</si>
  <si>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</si>
  <si>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</si>
  <si>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</si>
  <si>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</si>
  <si>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</si>
  <si>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</si>
  <si>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</si>
  <si>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</si>
  <si>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</si>
  <si>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</si>
  <si>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</si>
  <si>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</si>
  <si>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</si>
  <si>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</si>
  <si>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</si>
  <si>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</si>
  <si>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</si>
  <si>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</si>
  <si>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</si>
  <si>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</si>
  <si>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</si>
  <si>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</si>
  <si>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</si>
  <si>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</si>
  <si>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</si>
  <si>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</si>
  <si>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</si>
  <si>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</si>
  <si>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</si>
  <si>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</si>
  <si>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</si>
  <si>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</si>
  <si>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</si>
  <si>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</si>
  <si>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</si>
  <si>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</si>
  <si>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</si>
  <si>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</si>
  <si>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</si>
  <si>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</si>
  <si>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</si>
  <si>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</si>
  <si>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</si>
  <si>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</si>
  <si>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</si>
  <si>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</si>
  <si>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</si>
  <si>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</si>
  <si>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</si>
  <si>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</si>
  <si>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</si>
  <si>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</si>
  <si>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</si>
  <si>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</si>
  <si>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</si>
  <si>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</si>
  <si>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</si>
  <si>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</si>
  <si>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</si>
  <si>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</si>
  <si>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</si>
  <si>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</si>
  <si>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</si>
  <si>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</si>
  <si>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</si>
  <si>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</si>
  <si>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</si>
  <si>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</si>
  <si>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</si>
  <si>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</si>
  <si>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</si>
  <si>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</si>
  <si>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</si>
  <si>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</si>
  <si>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</si>
  <si>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</si>
  <si>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</si>
  <si>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</si>
  <si>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</si>
  <si>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</si>
  <si>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</si>
  <si>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</si>
  <si>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</si>
  <si>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</si>
  <si>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</si>
  <si>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</si>
  <si>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</si>
  <si>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</si>
  <si>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</si>
  <si>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</si>
  <si>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>Барьерная обработка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</si>
  <si>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</si>
  <si>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</si>
  <si>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</si>
  <si>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</si>
  <si>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</si>
  <si>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 пени, штраф 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</si>
  <si>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</si>
  <si>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</si>
  <si>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</si>
  <si>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</si>
  <si>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</si>
  <si>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</si>
  <si>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</si>
  <si>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</si>
  <si>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</si>
  <si>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</si>
  <si>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</si>
  <si>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</si>
  <si>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</si>
  <si>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</si>
  <si>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</si>
  <si>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</si>
  <si>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</si>
  <si>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</si>
  <si>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</si>
  <si>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</si>
  <si>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</si>
  <si>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</si>
  <si>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</si>
  <si>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</si>
  <si>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</si>
  <si>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</si>
  <si>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</si>
  <si>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</si>
  <si>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</si>
  <si>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</si>
  <si>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</si>
  <si>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</si>
  <si>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</si>
  <si>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</si>
  <si>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</si>
  <si>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</si>
  <si>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</si>
  <si>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</si>
  <si>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</si>
  <si>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</si>
  <si>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>ДФ   0409</t>
  </si>
  <si>
    <t xml:space="preserve"> ЖКХ</t>
  </si>
  <si>
    <t>резервный фонд      0111 0700500 870</t>
  </si>
  <si>
    <t xml:space="preserve"> - оплата труда</t>
  </si>
  <si>
    <t xml:space="preserve"> - услуги связи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</si>
  <si>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</si>
  <si>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</si>
  <si>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</si>
  <si>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</si>
  <si>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</si>
  <si>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</si>
  <si>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</si>
  <si>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</si>
  <si>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</si>
  <si>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</si>
  <si>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</si>
  <si>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</si>
  <si>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оценка земельных участков</t>
  </si>
  <si>
    <t xml:space="preserve"> - изгот.баннеров</t>
  </si>
  <si>
    <t xml:space="preserve"> - Дорожн. Фонд</t>
  </si>
  <si>
    <t xml:space="preserve"> - заземление ТИК</t>
  </si>
  <si>
    <t xml:space="preserve"> - тех.кадастр поспорт</t>
  </si>
  <si>
    <t xml:space="preserve"> - капремонт жилфонда</t>
  </si>
  <si>
    <t>установ. Противопож. Сигнализации</t>
  </si>
  <si>
    <t xml:space="preserve"> - за монтажные работы двери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</si>
  <si>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</si>
  <si>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</si>
  <si>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</si>
  <si>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 ПСД ОИЗО</t>
  </si>
  <si>
    <t xml:space="preserve"> -благоустройство уличн. Освещ</t>
  </si>
  <si>
    <t xml:space="preserve"> - благоустройство </t>
  </si>
  <si>
    <t>книжный фонд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</si>
  <si>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</si>
  <si>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</si>
  <si>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</si>
  <si>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</si>
  <si>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</si>
  <si>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</si>
  <si>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</si>
  <si>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</si>
  <si>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канцтовары ЕГЭ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</si>
  <si>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</si>
  <si>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</si>
  <si>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</si>
  <si>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</si>
  <si>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</si>
  <si>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</si>
  <si>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</si>
  <si>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</si>
  <si>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</si>
  <si>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</si>
  <si>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</si>
  <si>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</si>
  <si>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</si>
  <si>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</si>
  <si>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</si>
  <si>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</si>
  <si>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</si>
  <si>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</si>
  <si>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</si>
  <si>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</si>
  <si>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>Распределение собственных доходов за 1 квартал 2020 год</t>
  </si>
  <si>
    <t xml:space="preserve"> - социальная помощь</t>
  </si>
  <si>
    <t xml:space="preserve"> - услуги по охране</t>
  </si>
  <si>
    <t xml:space="preserve"> отлов собак</t>
  </si>
  <si>
    <t>проведение мероприятий</t>
  </si>
  <si>
    <t>УТиСР</t>
  </si>
  <si>
    <t xml:space="preserve"> -вывозка мусора (СНЕГА)</t>
  </si>
  <si>
    <t>Спорт</t>
  </si>
  <si>
    <t xml:space="preserve">   - противопожарные мероприятия</t>
  </si>
  <si>
    <t xml:space="preserve">ГХП </t>
  </si>
  <si>
    <t>остаток на 01.04.2020 г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</si>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</sst>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40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547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4" xfId="0" applyFont="1" applyFill="1" applyBorder="1"/>
    <xf numFmtId="0" fontId="11" fillId="4" borderId="4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16" fillId="4" borderId="4" xfId="0" applyFont="1" applyFill="1" applyBorder="1" applyAlignment="1">
      <alignment horizontal="left"/>
    </xf>
    <xf numFmtId="0" fontId="8" fillId="4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2" fontId="10" fillId="4" borderId="0" xfId="0" applyNumberFormat="1" applyFont="1" applyFill="1"/>
    <xf numFmtId="0" fontId="8" fillId="4" borderId="0" xfId="0" applyFont="1" applyFill="1"/>
    <xf numFmtId="0" fontId="10" fillId="4" borderId="0" xfId="0" applyNumberFormat="1" applyFont="1" applyFill="1"/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/>
    <xf numFmtId="0" fontId="5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2" fontId="22" fillId="4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5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7" fillId="4" borderId="4" xfId="0" applyFont="1" applyFill="1" applyBorder="1" applyAlignment="1">
      <alignment horizontal="left"/>
    </xf>
    <xf numFmtId="1" fontId="8" fillId="4" borderId="0" xfId="0" applyNumberFormat="1" applyFont="1" applyFill="1"/>
    <xf numFmtId="2" fontId="8" fillId="4" borderId="0" xfId="0" applyNumberFormat="1" applyFont="1" applyFill="1"/>
    <xf numFmtId="0" fontId="7" fillId="4" borderId="1" xfId="0" applyFont="1" applyFill="1" applyBorder="1"/>
    <xf numFmtId="0" fontId="10" fillId="4" borderId="4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/>
    <xf numFmtId="2" fontId="8" fillId="0" borderId="2" xfId="0" applyNumberFormat="1" applyFont="1" applyFill="1" applyBorder="1"/>
    <xf numFmtId="0" fontId="10" fillId="0" borderId="10" xfId="0" applyFont="1" applyFill="1" applyBorder="1"/>
    <xf numFmtId="1" fontId="10" fillId="0" borderId="0" xfId="0" applyNumberFormat="1" applyFont="1" applyFill="1"/>
    <xf numFmtId="0" fontId="10" fillId="3" borderId="0" xfId="0" applyFont="1" applyFill="1"/>
    <xf numFmtId="165" fontId="8" fillId="0" borderId="2" xfId="0" applyNumberFormat="1" applyFont="1" applyFill="1" applyBorder="1"/>
    <xf numFmtId="165" fontId="3" fillId="0" borderId="2" xfId="0" applyNumberFormat="1" applyFont="1" applyFill="1" applyBorder="1" applyAlignment="1">
      <alignment vertical="center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5" fontId="23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E6">
            <v>0</v>
          </cell>
          <cell r="F6">
            <v>0</v>
          </cell>
          <cell r="H6">
            <v>0</v>
          </cell>
          <cell r="I6">
            <v>0</v>
          </cell>
          <cell r="M6">
            <v>0</v>
          </cell>
          <cell r="N6">
            <v>0</v>
          </cell>
          <cell r="P6">
            <v>0</v>
          </cell>
          <cell r="T6">
            <v>0</v>
          </cell>
        </row>
        <row r="8">
          <cell r="E8">
            <v>0</v>
          </cell>
          <cell r="F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</row>
        <row r="10">
          <cell r="D10">
            <v>0</v>
          </cell>
          <cell r="H10">
            <v>0</v>
          </cell>
          <cell r="L10">
            <v>0</v>
          </cell>
          <cell r="M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I12">
            <v>0</v>
          </cell>
          <cell r="M12">
            <v>0</v>
          </cell>
        </row>
        <row r="14">
          <cell r="D14">
            <v>0</v>
          </cell>
          <cell r="E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E31">
            <v>0</v>
          </cell>
          <cell r="F31">
            <v>0</v>
          </cell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F32">
            <v>0</v>
          </cell>
          <cell r="G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  <cell r="L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S36">
            <v>0</v>
          </cell>
        </row>
        <row r="38">
          <cell r="E38">
            <v>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</row>
        <row r="40">
          <cell r="F40">
            <v>0</v>
          </cell>
        </row>
        <row r="41">
          <cell r="H41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S43">
            <v>0</v>
          </cell>
          <cell r="T43">
            <v>0</v>
          </cell>
        </row>
        <row r="45">
          <cell r="E45">
            <v>0</v>
          </cell>
          <cell r="F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52">
          <cell r="E52">
            <v>0</v>
          </cell>
          <cell r="F52">
            <v>0</v>
          </cell>
          <cell r="I52">
            <v>0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E54">
            <v>0</v>
          </cell>
          <cell r="F54">
            <v>0</v>
          </cell>
          <cell r="I54">
            <v>0</v>
          </cell>
          <cell r="M54">
            <v>0</v>
          </cell>
          <cell r="R54">
            <v>0</v>
          </cell>
        </row>
        <row r="55">
          <cell r="E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E57">
            <v>0</v>
          </cell>
          <cell r="F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G63">
            <v>0</v>
          </cell>
        </row>
        <row r="65"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7">
          <cell r="E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R77">
            <v>0</v>
          </cell>
        </row>
        <row r="80"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S81">
            <v>0</v>
          </cell>
        </row>
        <row r="82">
          <cell r="N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E86">
            <v>0</v>
          </cell>
          <cell r="F86">
            <v>0</v>
          </cell>
          <cell r="I86">
            <v>0</v>
          </cell>
          <cell r="M86">
            <v>0</v>
          </cell>
          <cell r="P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L88">
            <v>0</v>
          </cell>
          <cell r="P88">
            <v>0</v>
          </cell>
          <cell r="R88">
            <v>0</v>
          </cell>
          <cell r="T88">
            <v>0</v>
          </cell>
        </row>
        <row r="89">
          <cell r="E89">
            <v>0</v>
          </cell>
          <cell r="F89">
            <v>0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0</v>
          </cell>
          <cell r="F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I91">
            <v>0</v>
          </cell>
          <cell r="L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0</v>
          </cell>
          <cell r="F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>
            <v>0</v>
          </cell>
          <cell r="N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>
            <v>0</v>
          </cell>
          <cell r="H96">
            <v>0</v>
          </cell>
          <cell r="I96">
            <v>0</v>
          </cell>
          <cell r="L96">
            <v>0</v>
          </cell>
          <cell r="P96">
            <v>0</v>
          </cell>
        </row>
        <row r="98">
          <cell r="N98">
            <v>0</v>
          </cell>
        </row>
        <row r="99">
          <cell r="O99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L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</row>
        <row r="106">
          <cell r="E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L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E109">
            <v>0</v>
          </cell>
          <cell r="I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M110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C115">
            <v>1482146.3499999999</v>
          </cell>
          <cell r="D115">
            <v>1482146.3499999999</v>
          </cell>
          <cell r="E115">
            <v>0</v>
          </cell>
          <cell r="G115">
            <v>226000</v>
          </cell>
          <cell r="H115">
            <v>136463.26</v>
          </cell>
          <cell r="I115">
            <v>0</v>
          </cell>
          <cell r="L115">
            <v>46605.11</v>
          </cell>
          <cell r="M115">
            <v>922758.51</v>
          </cell>
          <cell r="N115">
            <v>2195933.6999999997</v>
          </cell>
          <cell r="O115">
            <v>1422080.5</v>
          </cell>
          <cell r="P115">
            <v>8656</v>
          </cell>
          <cell r="Q115">
            <v>3626670.1999999997</v>
          </cell>
          <cell r="R115">
            <v>204745</v>
          </cell>
          <cell r="S115">
            <v>270546.8</v>
          </cell>
          <cell r="T115">
            <v>176488.68</v>
          </cell>
        </row>
      </sheetData>
      <sheetData sheetId="7">
        <row r="30">
          <cell r="M30">
            <v>1290650.1399999999</v>
          </cell>
        </row>
        <row r="111">
          <cell r="C111">
            <v>1482146.3499999999</v>
          </cell>
          <cell r="D111">
            <v>1482146.3499999999</v>
          </cell>
          <cell r="E111">
            <v>0</v>
          </cell>
          <cell r="F111">
            <v>226000</v>
          </cell>
          <cell r="G111">
            <v>136463.26</v>
          </cell>
          <cell r="H111">
            <v>0</v>
          </cell>
          <cell r="I111">
            <v>0</v>
          </cell>
          <cell r="J111">
            <v>46605.11</v>
          </cell>
          <cell r="K111">
            <v>922758.51</v>
          </cell>
          <cell r="L111">
            <v>2195933.6999999997</v>
          </cell>
          <cell r="M111">
            <v>1422080.5</v>
          </cell>
          <cell r="N111">
            <v>8656</v>
          </cell>
          <cell r="O111">
            <v>3626670.1999999997</v>
          </cell>
          <cell r="P111">
            <v>204745</v>
          </cell>
          <cell r="Q111">
            <v>270546.8</v>
          </cell>
          <cell r="S111">
            <v>7092423.9099999992</v>
          </cell>
        </row>
      </sheetData>
      <sheetData sheetId="8"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</sheetData>
      <sheetData sheetId="9"/>
      <sheetData sheetId="10"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K6">
            <v>0</v>
          </cell>
          <cell r="L6">
            <v>0</v>
          </cell>
          <cell r="N6">
            <v>0</v>
          </cell>
          <cell r="R6">
            <v>0</v>
          </cell>
          <cell r="S6">
            <v>0</v>
          </cell>
        </row>
        <row r="8"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N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5070.57</v>
          </cell>
          <cell r="N30">
            <v>0</v>
          </cell>
          <cell r="R30">
            <v>0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E37">
            <v>0</v>
          </cell>
          <cell r="F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0</v>
          </cell>
          <cell r="H38">
            <v>0</v>
          </cell>
          <cell r="J38">
            <v>0</v>
          </cell>
          <cell r="N38">
            <v>0</v>
          </cell>
          <cell r="R38">
            <v>0</v>
          </cell>
        </row>
        <row r="39">
          <cell r="G39">
            <v>0</v>
          </cell>
          <cell r="L39">
            <v>0</v>
          </cell>
          <cell r="N39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0</v>
          </cell>
          <cell r="F53">
            <v>0</v>
          </cell>
          <cell r="H53">
            <v>0</v>
          </cell>
          <cell r="J53">
            <v>0</v>
          </cell>
          <cell r="N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K54">
            <v>0</v>
          </cell>
          <cell r="P54">
            <v>0</v>
          </cell>
          <cell r="Q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N55">
            <v>0</v>
          </cell>
          <cell r="R55">
            <v>0</v>
          </cell>
          <cell r="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R80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E85">
            <v>0</v>
          </cell>
          <cell r="F85">
            <v>0</v>
          </cell>
          <cell r="H85">
            <v>0</v>
          </cell>
          <cell r="K85">
            <v>0</v>
          </cell>
          <cell r="N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N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J102">
            <v>0</v>
          </cell>
          <cell r="N102">
            <v>0</v>
          </cell>
        </row>
        <row r="103">
          <cell r="E103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S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N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H110">
            <v>0</v>
          </cell>
          <cell r="N110">
            <v>0</v>
          </cell>
          <cell r="P110">
            <v>0</v>
          </cell>
          <cell r="R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</row>
        <row r="114">
          <cell r="E114">
            <v>0</v>
          </cell>
          <cell r="H114">
            <v>0</v>
          </cell>
          <cell r="J114">
            <v>0</v>
          </cell>
          <cell r="K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K118">
            <v>0</v>
          </cell>
          <cell r="N118">
            <v>0</v>
          </cell>
        </row>
        <row r="120">
          <cell r="E120">
            <v>0</v>
          </cell>
          <cell r="H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0</v>
          </cell>
          <cell r="G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C124">
            <v>4525090.41</v>
          </cell>
          <cell r="D124">
            <v>4525090.41</v>
          </cell>
          <cell r="E124">
            <v>0</v>
          </cell>
          <cell r="F124">
            <v>180395</v>
          </cell>
          <cell r="G124">
            <v>358562.77</v>
          </cell>
          <cell r="I124">
            <v>0</v>
          </cell>
          <cell r="J124">
            <v>122758.48</v>
          </cell>
          <cell r="K124">
            <v>1613946.8</v>
          </cell>
          <cell r="L124">
            <v>7250438.29</v>
          </cell>
          <cell r="M124">
            <v>385470.89</v>
          </cell>
          <cell r="N124">
            <v>58561.46</v>
          </cell>
          <cell r="O124">
            <v>7694470.6399999997</v>
          </cell>
          <cell r="P124">
            <v>2807365</v>
          </cell>
          <cell r="Q124">
            <v>0</v>
          </cell>
          <cell r="R124">
            <v>966428</v>
          </cell>
          <cell r="S124">
            <v>602870.52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 x14ac:dyDescent="0.2">
      <c r="A1" s="446" t="s">
        <v>592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 x14ac:dyDescent="0.2">
      <c r="A3" s="445"/>
      <c r="B3" s="445"/>
      <c r="C3" s="445"/>
      <c r="D3" s="445"/>
      <c r="E3" s="445" t="s">
        <v>171</v>
      </c>
      <c r="F3" s="445"/>
      <c r="G3" s="445"/>
      <c r="H3" s="445"/>
      <c r="I3" s="445" t="s">
        <v>172</v>
      </c>
      <c r="J3" s="445"/>
      <c r="K3" s="445"/>
      <c r="L3" s="445"/>
      <c r="M3" s="445" t="s">
        <v>173</v>
      </c>
      <c r="N3" s="445"/>
      <c r="O3" s="445"/>
      <c r="P3" s="445"/>
      <c r="Q3" s="445" t="s">
        <v>174</v>
      </c>
      <c r="R3" s="445"/>
      <c r="S3" s="445"/>
      <c r="T3" s="445"/>
      <c r="U3" s="445" t="s">
        <v>175</v>
      </c>
      <c r="V3" s="445"/>
      <c r="W3" s="445"/>
      <c r="X3" s="445"/>
      <c r="Y3" s="445" t="s">
        <v>176</v>
      </c>
      <c r="Z3" s="445"/>
      <c r="AA3" s="445"/>
      <c r="AB3" s="445"/>
      <c r="AC3" s="445" t="s">
        <v>177</v>
      </c>
      <c r="AD3" s="445"/>
      <c r="AE3" s="445"/>
      <c r="AF3" s="445"/>
      <c r="AG3" s="442" t="s">
        <v>178</v>
      </c>
      <c r="AH3" s="443"/>
      <c r="AI3" s="443"/>
      <c r="AJ3" s="444"/>
      <c r="AK3" s="442" t="s">
        <v>271</v>
      </c>
      <c r="AL3" s="443"/>
      <c r="AM3" s="443"/>
      <c r="AN3" s="444"/>
      <c r="AO3" s="442" t="s">
        <v>385</v>
      </c>
      <c r="AP3" s="443"/>
      <c r="AQ3" s="443"/>
      <c r="AR3" s="444"/>
      <c r="AS3" s="442" t="s">
        <v>386</v>
      </c>
      <c r="AT3" s="443"/>
      <c r="AU3" s="443"/>
      <c r="AV3" s="444"/>
      <c r="AW3" s="442" t="s">
        <v>387</v>
      </c>
      <c r="AX3" s="443"/>
      <c r="AY3" s="443"/>
      <c r="AZ3" s="444"/>
      <c r="BA3" s="442" t="s">
        <v>389</v>
      </c>
      <c r="BB3" s="443"/>
      <c r="BC3" s="443"/>
      <c r="BD3" s="444"/>
      <c r="BE3" s="442" t="s">
        <v>593</v>
      </c>
      <c r="BF3" s="443"/>
      <c r="BG3" s="443"/>
      <c r="BH3" s="444"/>
      <c r="BI3" s="442" t="s">
        <v>404</v>
      </c>
      <c r="BJ3" s="443"/>
      <c r="BK3" s="443"/>
      <c r="BL3" s="444"/>
      <c r="BM3" s="442" t="s">
        <v>388</v>
      </c>
      <c r="BN3" s="443"/>
      <c r="BO3" s="443"/>
      <c r="BP3" s="444"/>
      <c r="BQ3" s="445" t="s">
        <v>71</v>
      </c>
      <c r="BR3" s="445"/>
      <c r="BS3" s="445"/>
      <c r="BT3" s="445"/>
      <c r="BU3" s="445" t="s">
        <v>558</v>
      </c>
      <c r="BV3" s="445"/>
      <c r="BW3" s="445"/>
      <c r="BX3" s="442"/>
      <c r="BY3" s="442" t="s">
        <v>383</v>
      </c>
      <c r="BZ3" s="443"/>
      <c r="CA3" s="443"/>
      <c r="CB3" s="444"/>
      <c r="CC3" s="442" t="s">
        <v>179</v>
      </c>
      <c r="CD3" s="443"/>
      <c r="CE3" s="443"/>
      <c r="CF3" s="444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 x14ac:dyDescent="0.2">
      <c r="A4" s="120" t="s">
        <v>180</v>
      </c>
      <c r="B4" s="445" t="s">
        <v>181</v>
      </c>
      <c r="C4" s="445"/>
      <c r="D4" s="445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 x14ac:dyDescent="0.2">
      <c r="A5" s="100">
        <v>200</v>
      </c>
      <c r="B5" s="403" t="s">
        <v>185</v>
      </c>
      <c r="C5" s="404"/>
      <c r="D5" s="405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 x14ac:dyDescent="0.2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 x14ac:dyDescent="0.25">
      <c r="A7" s="109">
        <v>212</v>
      </c>
      <c r="B7" s="421" t="s">
        <v>86</v>
      </c>
      <c r="C7" s="422"/>
      <c r="D7" s="42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 x14ac:dyDescent="0.2">
      <c r="A8" s="108"/>
      <c r="B8" s="409" t="s">
        <v>186</v>
      </c>
      <c r="C8" s="410"/>
      <c r="D8" s="411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 x14ac:dyDescent="0.2">
      <c r="A9" s="108">
        <v>213</v>
      </c>
      <c r="B9" s="424" t="s">
        <v>187</v>
      </c>
      <c r="C9" s="425"/>
      <c r="D9" s="426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 x14ac:dyDescent="0.2">
      <c r="A10" s="100">
        <v>220</v>
      </c>
      <c r="B10" s="403" t="s">
        <v>90</v>
      </c>
      <c r="C10" s="404"/>
      <c r="D10" s="405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 x14ac:dyDescent="0.2">
      <c r="A11" s="108">
        <v>221</v>
      </c>
      <c r="B11" s="424" t="s">
        <v>91</v>
      </c>
      <c r="C11" s="425"/>
      <c r="D11" s="426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 x14ac:dyDescent="0.25">
      <c r="A12" s="109">
        <v>222</v>
      </c>
      <c r="B12" s="421" t="s">
        <v>188</v>
      </c>
      <c r="C12" s="422"/>
      <c r="D12" s="423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 x14ac:dyDescent="0.2">
      <c r="A13" s="108"/>
      <c r="B13" s="427" t="s">
        <v>189</v>
      </c>
      <c r="C13" s="428"/>
      <c r="D13" s="429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 x14ac:dyDescent="0.25">
      <c r="A14" s="110">
        <v>223</v>
      </c>
      <c r="B14" s="436" t="s">
        <v>272</v>
      </c>
      <c r="C14" s="437"/>
      <c r="D14" s="438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 x14ac:dyDescent="0.2">
      <c r="A15" s="111">
        <v>224</v>
      </c>
      <c r="B15" s="439" t="s">
        <v>384</v>
      </c>
      <c r="C15" s="440"/>
      <c r="D15" s="441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 x14ac:dyDescent="0.25">
      <c r="A16" s="109">
        <v>225</v>
      </c>
      <c r="B16" s="433" t="s">
        <v>190</v>
      </c>
      <c r="C16" s="434"/>
      <c r="D16" s="435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 x14ac:dyDescent="0.2">
      <c r="A17" s="108"/>
      <c r="B17" s="427" t="s">
        <v>249</v>
      </c>
      <c r="C17" s="428"/>
      <c r="D17" s="429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 x14ac:dyDescent="0.2">
      <c r="A18" s="108"/>
      <c r="B18" s="427" t="s">
        <v>390</v>
      </c>
      <c r="C18" s="428"/>
      <c r="D18" s="429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 x14ac:dyDescent="0.2">
      <c r="A19" s="108"/>
      <c r="B19" s="427" t="s">
        <v>191</v>
      </c>
      <c r="C19" s="428"/>
      <c r="D19" s="429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 x14ac:dyDescent="0.2">
      <c r="A20" s="108"/>
      <c r="B20" s="427" t="s">
        <v>253</v>
      </c>
      <c r="C20" s="428"/>
      <c r="D20" s="429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 x14ac:dyDescent="0.2">
      <c r="A21" s="108"/>
      <c r="B21" s="427" t="s">
        <v>273</v>
      </c>
      <c r="C21" s="428"/>
      <c r="D21" s="429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 x14ac:dyDescent="0.2">
      <c r="A22" s="108"/>
      <c r="B22" s="427" t="s">
        <v>251</v>
      </c>
      <c r="C22" s="428"/>
      <c r="D22" s="429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 x14ac:dyDescent="0.2">
      <c r="A23" s="108"/>
      <c r="B23" s="427" t="s">
        <v>192</v>
      </c>
      <c r="C23" s="428"/>
      <c r="D23" s="429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 x14ac:dyDescent="0.2">
      <c r="A24" s="108"/>
      <c r="B24" s="409" t="s">
        <v>229</v>
      </c>
      <c r="C24" s="410"/>
      <c r="D24" s="411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 x14ac:dyDescent="0.25">
      <c r="A25" s="109">
        <v>226</v>
      </c>
      <c r="B25" s="421" t="s">
        <v>102</v>
      </c>
      <c r="C25" s="422"/>
      <c r="D25" s="423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 x14ac:dyDescent="0.2">
      <c r="A26" s="108"/>
      <c r="B26" s="427" t="s">
        <v>193</v>
      </c>
      <c r="C26" s="428"/>
      <c r="D26" s="429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 x14ac:dyDescent="0.2">
      <c r="A27" s="108"/>
      <c r="B27" s="427" t="s">
        <v>392</v>
      </c>
      <c r="C27" s="428"/>
      <c r="D27" s="429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 x14ac:dyDescent="0.2">
      <c r="A28" s="108"/>
      <c r="B28" s="409" t="s">
        <v>194</v>
      </c>
      <c r="C28" s="410"/>
      <c r="D28" s="411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 x14ac:dyDescent="0.2">
      <c r="A29" s="108"/>
      <c r="B29" s="409" t="s">
        <v>195</v>
      </c>
      <c r="C29" s="410"/>
      <c r="D29" s="411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 x14ac:dyDescent="0.2">
      <c r="A30" s="108"/>
      <c r="B30" s="409" t="s">
        <v>434</v>
      </c>
      <c r="C30" s="410"/>
      <c r="D30" s="411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 x14ac:dyDescent="0.2">
      <c r="A31" s="108"/>
      <c r="B31" s="430" t="s">
        <v>250</v>
      </c>
      <c r="C31" s="431"/>
      <c r="D31" s="432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 x14ac:dyDescent="0.2">
      <c r="A32" s="108"/>
      <c r="B32" s="430" t="s">
        <v>402</v>
      </c>
      <c r="C32" s="431"/>
      <c r="D32" s="432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 x14ac:dyDescent="0.2">
      <c r="A33" s="108"/>
      <c r="B33" s="430" t="s">
        <v>226</v>
      </c>
      <c r="C33" s="431"/>
      <c r="D33" s="432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 x14ac:dyDescent="0.2">
      <c r="A34" s="108"/>
      <c r="B34" s="430" t="s">
        <v>435</v>
      </c>
      <c r="C34" s="431"/>
      <c r="D34" s="432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 x14ac:dyDescent="0.2">
      <c r="A35" s="108"/>
      <c r="B35" s="430" t="s">
        <v>196</v>
      </c>
      <c r="C35" s="431"/>
      <c r="D35" s="432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 x14ac:dyDescent="0.2">
      <c r="A36" s="108"/>
      <c r="B36" s="430" t="s">
        <v>254</v>
      </c>
      <c r="C36" s="431"/>
      <c r="D36" s="432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 x14ac:dyDescent="0.2">
      <c r="A37" s="108"/>
      <c r="B37" s="430" t="s">
        <v>197</v>
      </c>
      <c r="C37" s="431"/>
      <c r="D37" s="432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 x14ac:dyDescent="0.2">
      <c r="A38" s="108"/>
      <c r="B38" s="409" t="s">
        <v>391</v>
      </c>
      <c r="C38" s="410"/>
      <c r="D38" s="411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 x14ac:dyDescent="0.2">
      <c r="A39" s="108"/>
      <c r="B39" s="409" t="s">
        <v>255</v>
      </c>
      <c r="C39" s="410"/>
      <c r="D39" s="411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 x14ac:dyDescent="0.2">
      <c r="A40" s="108"/>
      <c r="B40" s="409" t="s">
        <v>198</v>
      </c>
      <c r="C40" s="410"/>
      <c r="D40" s="411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 x14ac:dyDescent="0.2">
      <c r="A41" s="108"/>
      <c r="B41" s="409" t="s">
        <v>479</v>
      </c>
      <c r="C41" s="410"/>
      <c r="D41" s="411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 x14ac:dyDescent="0.2">
      <c r="A42" s="108"/>
      <c r="B42" s="409" t="s">
        <v>478</v>
      </c>
      <c r="C42" s="410"/>
      <c r="D42" s="411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 x14ac:dyDescent="0.2">
      <c r="A43" s="108"/>
      <c r="B43" s="409" t="s">
        <v>559</v>
      </c>
      <c r="C43" s="410"/>
      <c r="D43" s="411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 x14ac:dyDescent="0.2">
      <c r="A44" s="108"/>
      <c r="B44" s="409" t="s">
        <v>252</v>
      </c>
      <c r="C44" s="410"/>
      <c r="D44" s="411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 x14ac:dyDescent="0.25">
      <c r="A45" s="109">
        <v>290</v>
      </c>
      <c r="B45" s="421" t="s">
        <v>67</v>
      </c>
      <c r="C45" s="422"/>
      <c r="D45" s="423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 x14ac:dyDescent="0.2">
      <c r="A46" s="108"/>
      <c r="B46" s="424" t="s">
        <v>228</v>
      </c>
      <c r="C46" s="425"/>
      <c r="D46" s="426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 x14ac:dyDescent="0.2">
      <c r="A47" s="108"/>
      <c r="B47" s="409" t="s">
        <v>199</v>
      </c>
      <c r="C47" s="410"/>
      <c r="D47" s="411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 x14ac:dyDescent="0.2">
      <c r="A48" s="108"/>
      <c r="B48" s="409" t="s">
        <v>200</v>
      </c>
      <c r="C48" s="410"/>
      <c r="D48" s="411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 x14ac:dyDescent="0.2">
      <c r="A49" s="108"/>
      <c r="B49" s="409" t="s">
        <v>224</v>
      </c>
      <c r="C49" s="410"/>
      <c r="D49" s="411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 x14ac:dyDescent="0.2">
      <c r="A50" s="108"/>
      <c r="B50" s="427" t="s">
        <v>194</v>
      </c>
      <c r="C50" s="428"/>
      <c r="D50" s="429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 x14ac:dyDescent="0.2">
      <c r="A51" s="112">
        <v>300</v>
      </c>
      <c r="B51" s="418" t="s">
        <v>201</v>
      </c>
      <c r="C51" s="419"/>
      <c r="D51" s="420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 x14ac:dyDescent="0.2">
      <c r="A52" s="113">
        <v>310</v>
      </c>
      <c r="B52" s="406" t="s">
        <v>202</v>
      </c>
      <c r="C52" s="407"/>
      <c r="D52" s="408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 x14ac:dyDescent="0.2">
      <c r="A53" s="108"/>
      <c r="B53" s="412" t="s">
        <v>203</v>
      </c>
      <c r="C53" s="413"/>
      <c r="D53" s="414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 x14ac:dyDescent="0.2">
      <c r="A54" s="108"/>
      <c r="B54" s="412" t="s">
        <v>204</v>
      </c>
      <c r="C54" s="413"/>
      <c r="D54" s="414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 x14ac:dyDescent="0.25">
      <c r="A55" s="109">
        <v>340</v>
      </c>
      <c r="B55" s="415" t="s">
        <v>125</v>
      </c>
      <c r="C55" s="416"/>
      <c r="D55" s="417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 x14ac:dyDescent="0.2">
      <c r="A56" s="108"/>
      <c r="B56" s="400" t="s">
        <v>205</v>
      </c>
      <c r="C56" s="401"/>
      <c r="D56" s="402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 x14ac:dyDescent="0.2">
      <c r="A57" s="108"/>
      <c r="B57" s="400" t="s">
        <v>436</v>
      </c>
      <c r="C57" s="401"/>
      <c r="D57" s="402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 x14ac:dyDescent="0.2">
      <c r="A58" s="108"/>
      <c r="B58" s="400" t="s">
        <v>206</v>
      </c>
      <c r="C58" s="401"/>
      <c r="D58" s="402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 x14ac:dyDescent="0.2">
      <c r="A59" s="108"/>
      <c r="B59" s="400" t="s">
        <v>207</v>
      </c>
      <c r="C59" s="401"/>
      <c r="D59" s="402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 x14ac:dyDescent="0.2">
      <c r="A60" s="108"/>
      <c r="B60" s="400" t="s">
        <v>208</v>
      </c>
      <c r="C60" s="401"/>
      <c r="D60" s="402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 x14ac:dyDescent="0.2">
      <c r="A61" s="108"/>
      <c r="B61" s="400" t="s">
        <v>209</v>
      </c>
      <c r="C61" s="401"/>
      <c r="D61" s="402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 x14ac:dyDescent="0.2">
      <c r="A62" s="108"/>
      <c r="B62" s="400" t="s">
        <v>227</v>
      </c>
      <c r="C62" s="401"/>
      <c r="D62" s="402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 x14ac:dyDescent="0.2">
      <c r="A63" s="108"/>
      <c r="B63" s="400" t="s">
        <v>132</v>
      </c>
      <c r="C63" s="401"/>
      <c r="D63" s="402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 x14ac:dyDescent="0.2">
      <c r="A64" s="108"/>
      <c r="B64" s="400" t="s">
        <v>210</v>
      </c>
      <c r="C64" s="401"/>
      <c r="D64" s="402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 x14ac:dyDescent="0.2">
      <c r="A65" s="108"/>
      <c r="B65" s="400" t="s">
        <v>211</v>
      </c>
      <c r="C65" s="401"/>
      <c r="D65" s="402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 x14ac:dyDescent="0.2">
      <c r="A66" s="100"/>
      <c r="B66" s="403" t="s">
        <v>212</v>
      </c>
      <c r="C66" s="404"/>
      <c r="D66" s="405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 x14ac:dyDescent="0.2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 x14ac:dyDescent="0.2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 x14ac:dyDescent="0.2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 x14ac:dyDescent="0.2">
      <c r="BX70" s="115"/>
      <c r="CC70" s="98">
        <f>CC66-CC69</f>
        <v>0</v>
      </c>
      <c r="CD70" s="98">
        <f>CD66-CD69</f>
        <v>0</v>
      </c>
    </row>
    <row r="71" spans="1:175" x14ac:dyDescent="0.2">
      <c r="BT71" s="98">
        <f>BQ66+BU66+BY66</f>
        <v>1356.8</v>
      </c>
      <c r="BX71" s="115"/>
    </row>
    <row r="72" spans="1:175" x14ac:dyDescent="0.2">
      <c r="BX72" s="115"/>
    </row>
    <row r="73" spans="1:175" x14ac:dyDescent="0.2">
      <c r="BX73" s="115"/>
    </row>
    <row r="74" spans="1:175" x14ac:dyDescent="0.2">
      <c r="BX74" s="115"/>
    </row>
    <row r="75" spans="1:175" x14ac:dyDescent="0.2">
      <c r="BX75" s="115"/>
    </row>
    <row r="76" spans="1:175" x14ac:dyDescent="0.2">
      <c r="BX76" s="115"/>
    </row>
    <row r="77" spans="1:175" x14ac:dyDescent="0.2">
      <c r="BX77" s="115"/>
    </row>
    <row r="78" spans="1:175" x14ac:dyDescent="0.2">
      <c r="BX78" s="115"/>
    </row>
    <row r="79" spans="1:175" x14ac:dyDescent="0.2">
      <c r="BX79" s="115"/>
    </row>
    <row r="80" spans="1:175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229" t="s">
        <v>560</v>
      </c>
      <c r="J1" s="349" t="s">
        <v>751</v>
      </c>
    </row>
    <row r="2" spans="1:11" ht="37.5" customHeight="1" x14ac:dyDescent="0.35">
      <c r="A2" s="187"/>
      <c r="B2" s="447" t="s">
        <v>754</v>
      </c>
      <c r="C2" s="447"/>
      <c r="D2" s="447"/>
      <c r="E2" s="447"/>
      <c r="F2" s="447"/>
      <c r="G2" s="447"/>
      <c r="H2" s="447"/>
      <c r="I2" s="447"/>
      <c r="J2" s="447"/>
      <c r="K2" s="447"/>
    </row>
    <row r="3" spans="1:11" ht="5.25" customHeight="1" x14ac:dyDescent="0.2">
      <c r="A3" s="451" t="s">
        <v>286</v>
      </c>
      <c r="B3" s="454" t="s">
        <v>287</v>
      </c>
      <c r="C3" s="457" t="s">
        <v>288</v>
      </c>
      <c r="D3" s="458"/>
      <c r="E3" s="458"/>
      <c r="F3" s="458"/>
      <c r="G3" s="458"/>
      <c r="H3" s="459"/>
      <c r="I3" s="463" t="s">
        <v>629</v>
      </c>
      <c r="J3" s="448" t="s">
        <v>631</v>
      </c>
      <c r="K3" s="448" t="s">
        <v>756</v>
      </c>
    </row>
    <row r="4" spans="1:11" ht="9" customHeight="1" x14ac:dyDescent="0.2">
      <c r="A4" s="452"/>
      <c r="B4" s="455"/>
      <c r="C4" s="460"/>
      <c r="D4" s="461"/>
      <c r="E4" s="461"/>
      <c r="F4" s="461"/>
      <c r="G4" s="461"/>
      <c r="H4" s="462"/>
      <c r="I4" s="464"/>
      <c r="J4" s="449"/>
      <c r="K4" s="449"/>
    </row>
    <row r="5" spans="1:11" ht="39" customHeight="1" x14ac:dyDescent="0.2">
      <c r="A5" s="453"/>
      <c r="B5" s="456"/>
      <c r="C5" s="231" t="s">
        <v>561</v>
      </c>
      <c r="D5" s="230" t="s">
        <v>623</v>
      </c>
      <c r="E5" s="231" t="s">
        <v>562</v>
      </c>
      <c r="F5" s="231" t="s">
        <v>750</v>
      </c>
      <c r="G5" s="231" t="s">
        <v>624</v>
      </c>
      <c r="H5" s="231" t="s">
        <v>755</v>
      </c>
      <c r="I5" s="465"/>
      <c r="J5" s="450"/>
      <c r="K5" s="450"/>
    </row>
    <row r="6" spans="1:11" ht="12.75" customHeight="1" x14ac:dyDescent="0.2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 x14ac:dyDescent="0.2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 x14ac:dyDescent="0.2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 x14ac:dyDescent="0.2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 x14ac:dyDescent="0.2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 x14ac:dyDescent="0.2">
      <c r="A11" s="200"/>
      <c r="B11" s="210" t="s">
        <v>563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 x14ac:dyDescent="0.2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 x14ac:dyDescent="0.2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 x14ac:dyDescent="0.2">
      <c r="A14" s="200"/>
      <c r="B14" s="256" t="s">
        <v>692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 x14ac:dyDescent="0.2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 x14ac:dyDescent="0.2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 x14ac:dyDescent="0.2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 x14ac:dyDescent="0.2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 x14ac:dyDescent="0.2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 x14ac:dyDescent="0.2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 x14ac:dyDescent="0.2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 x14ac:dyDescent="0.2">
      <c r="A22" s="200"/>
      <c r="B22" s="210" t="s">
        <v>564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 x14ac:dyDescent="0.2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 x14ac:dyDescent="0.2">
      <c r="A24" s="200"/>
      <c r="B24" s="200" t="s">
        <v>565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 x14ac:dyDescent="0.2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 x14ac:dyDescent="0.2">
      <c r="A26" s="200"/>
      <c r="B26" s="200" t="s">
        <v>598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 x14ac:dyDescent="0.2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 x14ac:dyDescent="0.2">
      <c r="A28" s="200"/>
      <c r="B28" s="210" t="s">
        <v>566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 x14ac:dyDescent="0.2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 x14ac:dyDescent="0.2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 x14ac:dyDescent="0.2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 x14ac:dyDescent="0.2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 x14ac:dyDescent="0.2">
      <c r="A33" s="200"/>
      <c r="B33" s="210" t="s">
        <v>567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 x14ac:dyDescent="0.2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 x14ac:dyDescent="0.2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 x14ac:dyDescent="0.2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 x14ac:dyDescent="0.2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 x14ac:dyDescent="0.2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 x14ac:dyDescent="0.2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 x14ac:dyDescent="0.2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 x14ac:dyDescent="0.2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 x14ac:dyDescent="0.2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 x14ac:dyDescent="0.2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 x14ac:dyDescent="0.2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 x14ac:dyDescent="0.2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 x14ac:dyDescent="0.2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 x14ac:dyDescent="0.2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 x14ac:dyDescent="0.2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 x14ac:dyDescent="0.2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 x14ac:dyDescent="0.2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 x14ac:dyDescent="0.2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 x14ac:dyDescent="0.2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 x14ac:dyDescent="0.2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 x14ac:dyDescent="0.2">
      <c r="A54" s="200"/>
      <c r="B54" s="200" t="s">
        <v>593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 x14ac:dyDescent="0.2">
      <c r="A55" s="200"/>
      <c r="B55" s="200" t="s">
        <v>678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 x14ac:dyDescent="0.2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 x14ac:dyDescent="0.2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 x14ac:dyDescent="0.2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 x14ac:dyDescent="0.2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 x14ac:dyDescent="0.2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 x14ac:dyDescent="0.2">
      <c r="A61" s="200"/>
      <c r="B61" s="200" t="s">
        <v>568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 x14ac:dyDescent="0.2">
      <c r="A62" s="200"/>
      <c r="B62" s="200" t="s">
        <v>569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 x14ac:dyDescent="0.2">
      <c r="A63" s="200"/>
      <c r="B63" s="200" t="s">
        <v>570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 x14ac:dyDescent="0.2">
      <c r="A64" s="200"/>
      <c r="B64" s="200" t="s">
        <v>571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 x14ac:dyDescent="0.2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 x14ac:dyDescent="0.2">
      <c r="A66" s="200"/>
      <c r="B66" s="210" t="s">
        <v>572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 x14ac:dyDescent="0.2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 x14ac:dyDescent="0.2">
      <c r="A68" s="200"/>
      <c r="B68" s="210" t="s">
        <v>573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 x14ac:dyDescent="0.2">
      <c r="A69" s="200"/>
      <c r="B69" s="210" t="s">
        <v>574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 x14ac:dyDescent="0.2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 x14ac:dyDescent="0.2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 x14ac:dyDescent="0.2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 x14ac:dyDescent="0.2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 x14ac:dyDescent="0.2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 x14ac:dyDescent="0.2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 x14ac:dyDescent="0.2">
      <c r="A76" s="200"/>
      <c r="B76" s="200" t="s">
        <v>575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 x14ac:dyDescent="0.2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 x14ac:dyDescent="0.2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 x14ac:dyDescent="0.2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 x14ac:dyDescent="0.2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 x14ac:dyDescent="0.2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 x14ac:dyDescent="0.2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 x14ac:dyDescent="0.2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 x14ac:dyDescent="0.2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 x14ac:dyDescent="0.2">
      <c r="A85" s="200"/>
      <c r="B85" s="200" t="s">
        <v>576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 x14ac:dyDescent="0.2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 x14ac:dyDescent="0.2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 x14ac:dyDescent="0.2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 x14ac:dyDescent="0.2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 x14ac:dyDescent="0.2">
      <c r="A90" s="200"/>
      <c r="B90" s="200" t="s">
        <v>577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 x14ac:dyDescent="0.2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 x14ac:dyDescent="0.2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 x14ac:dyDescent="0.2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 x14ac:dyDescent="0.2">
      <c r="A94" s="215"/>
      <c r="B94" s="210" t="s">
        <v>578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 x14ac:dyDescent="0.2">
      <c r="A95" s="215"/>
      <c r="B95" s="210" t="s">
        <v>579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 x14ac:dyDescent="0.2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 x14ac:dyDescent="0.2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 x14ac:dyDescent="0.2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 x14ac:dyDescent="0.2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 x14ac:dyDescent="0.2">
      <c r="A100" s="200"/>
      <c r="B100" s="200" t="s">
        <v>580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 x14ac:dyDescent="0.2">
      <c r="A101" s="200"/>
      <c r="B101" s="200" t="s">
        <v>693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 x14ac:dyDescent="0.2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 x14ac:dyDescent="0.2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 x14ac:dyDescent="0.2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 x14ac:dyDescent="0.2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 x14ac:dyDescent="0.2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 x14ac:dyDescent="0.2">
      <c r="A107" s="200"/>
      <c r="B107" s="200" t="s">
        <v>581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 x14ac:dyDescent="0.2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 x14ac:dyDescent="0.2">
      <c r="A109" s="200"/>
      <c r="B109" s="200" t="s">
        <v>628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 x14ac:dyDescent="0.2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 x14ac:dyDescent="0.2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 x14ac:dyDescent="0.2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 x14ac:dyDescent="0.2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 x14ac:dyDescent="0.2">
      <c r="A114" s="200"/>
      <c r="B114" s="200" t="s">
        <v>625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 x14ac:dyDescent="0.2">
      <c r="A115" s="200"/>
      <c r="B115" s="200" t="s">
        <v>627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 x14ac:dyDescent="0.2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 x14ac:dyDescent="0.2">
      <c r="A117" s="200"/>
      <c r="B117" s="200" t="s">
        <v>582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 x14ac:dyDescent="0.2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 x14ac:dyDescent="0.2">
      <c r="A119" s="200"/>
      <c r="B119" s="200" t="s">
        <v>583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 x14ac:dyDescent="0.2">
      <c r="A120" s="200"/>
      <c r="B120" s="200" t="s">
        <v>626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 x14ac:dyDescent="0.2">
      <c r="A121" s="200"/>
      <c r="B121" s="200" t="s">
        <v>584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 x14ac:dyDescent="0.2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 x14ac:dyDescent="0.2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 x14ac:dyDescent="0.2">
      <c r="A124" s="200"/>
      <c r="B124" s="200" t="s">
        <v>585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 x14ac:dyDescent="0.2">
      <c r="A125" s="200"/>
      <c r="B125" s="200" t="s">
        <v>695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 x14ac:dyDescent="0.2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 x14ac:dyDescent="0.2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 x14ac:dyDescent="0.2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 x14ac:dyDescent="0.2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 x14ac:dyDescent="0.2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 x14ac:dyDescent="0.2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 x14ac:dyDescent="0.2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 x14ac:dyDescent="0.2">
      <c r="A133" s="200"/>
      <c r="B133" s="200" t="s">
        <v>586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 x14ac:dyDescent="0.2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 x14ac:dyDescent="0.2">
      <c r="A135" s="200"/>
      <c r="B135" s="200" t="s">
        <v>694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 x14ac:dyDescent="0.2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 x14ac:dyDescent="0.2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 x14ac:dyDescent="0.2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 x14ac:dyDescent="0.2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 x14ac:dyDescent="0.2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 x14ac:dyDescent="0.2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 x14ac:dyDescent="0.2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 x14ac:dyDescent="0.2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40625" defaultRowHeight="12.75" x14ac:dyDescent="0.2"/>
  <cols>
    <col min="1" max="1" width="4.85546875" style="305" customWidth="1"/>
    <col min="2" max="2" width="31" style="325" customWidth="1"/>
    <col min="3" max="3" width="7.7109375" style="326" customWidth="1"/>
    <col min="4" max="5" width="7.42578125" style="327" customWidth="1"/>
    <col min="6" max="6" width="8.85546875" style="305" customWidth="1"/>
    <col min="7" max="7" width="5.85546875" style="305" customWidth="1"/>
    <col min="8" max="8" width="7.140625" style="327" customWidth="1"/>
    <col min="9" max="9" width="6.5703125" style="327" customWidth="1"/>
    <col min="10" max="10" width="6.7109375" style="305" customWidth="1"/>
    <col min="11" max="11" width="4" style="305" customWidth="1"/>
    <col min="12" max="12" width="7.7109375" style="327" customWidth="1"/>
    <col min="13" max="13" width="7.42578125" style="327" customWidth="1"/>
    <col min="14" max="14" width="7.42578125" style="305" customWidth="1"/>
    <col min="15" max="15" width="5.85546875" style="305" customWidth="1"/>
    <col min="16" max="16" width="7.140625" style="327" customWidth="1"/>
    <col min="17" max="17" width="6.7109375" style="327" customWidth="1"/>
    <col min="18" max="18" width="7.42578125" style="305" customWidth="1"/>
    <col min="19" max="19" width="3.85546875" style="305" customWidth="1"/>
    <col min="20" max="20" width="6.7109375" style="327" customWidth="1"/>
    <col min="21" max="21" width="7" style="327" customWidth="1"/>
    <col min="22" max="22" width="6.7109375" style="305" customWidth="1"/>
    <col min="23" max="23" width="5.7109375" style="305" customWidth="1"/>
    <col min="24" max="24" width="4.140625" style="328" hidden="1" customWidth="1"/>
    <col min="25" max="25" width="9.140625" style="328" hidden="1" customWidth="1"/>
    <col min="26" max="27" width="9.140625" style="305" hidden="1" customWidth="1"/>
    <col min="28" max="29" width="9.140625" style="327" hidden="1" customWidth="1"/>
    <col min="30" max="34" width="9.140625" style="305" hidden="1" customWidth="1"/>
    <col min="35" max="35" width="9.140625" style="327" hidden="1" customWidth="1"/>
    <col min="36" max="36" width="6.28515625" style="327" hidden="1" customWidth="1"/>
    <col min="37" max="37" width="5.85546875" style="305" hidden="1" customWidth="1"/>
    <col min="38" max="38" width="5.7109375" style="305" hidden="1" customWidth="1"/>
    <col min="39" max="39" width="5.85546875" style="327" hidden="1" customWidth="1"/>
    <col min="40" max="40" width="6" style="327" hidden="1" customWidth="1"/>
    <col min="41" max="41" width="5.7109375" style="305" hidden="1" customWidth="1"/>
    <col min="42" max="42" width="4" style="305" customWidth="1"/>
    <col min="43" max="43" width="4.140625" style="305" hidden="1" customWidth="1"/>
    <col min="44" max="44" width="5.7109375" style="305" hidden="1" customWidth="1"/>
    <col min="45" max="45" width="5.85546875" style="305" hidden="1" customWidth="1"/>
    <col min="46" max="46" width="4.140625" style="305" hidden="1" customWidth="1"/>
    <col min="47" max="47" width="5.7109375" style="327" customWidth="1"/>
    <col min="48" max="48" width="7" style="327" customWidth="1"/>
    <col min="49" max="49" width="6.5703125" style="305" customWidth="1"/>
    <col min="50" max="50" width="4.140625" style="305" customWidth="1"/>
    <col min="51" max="51" width="4.28515625" style="305" hidden="1" customWidth="1"/>
    <col min="52" max="54" width="9.140625" style="305" hidden="1" customWidth="1"/>
    <col min="55" max="56" width="9.140625" style="327" hidden="1" customWidth="1"/>
    <col min="57" max="58" width="9.140625" style="305" hidden="1" customWidth="1"/>
    <col min="59" max="60" width="9.140625" style="327" hidden="1" customWidth="1"/>
    <col min="61" max="61" width="9.140625" style="305" hidden="1" customWidth="1"/>
    <col min="62" max="62" width="3.85546875" style="305" hidden="1" customWidth="1"/>
    <col min="63" max="64" width="6.42578125" style="305" customWidth="1"/>
    <col min="65" max="65" width="6.7109375" style="305" customWidth="1"/>
    <col min="66" max="66" width="5.140625" style="305" customWidth="1"/>
    <col min="67" max="67" width="5.85546875" style="305" customWidth="1"/>
    <col min="68" max="68" width="5.7109375" style="305" customWidth="1"/>
    <col min="69" max="69" width="5.28515625" style="305" customWidth="1"/>
    <col min="70" max="70" width="5" style="305" customWidth="1"/>
    <col min="71" max="71" width="4.7109375" style="305" hidden="1" customWidth="1"/>
    <col min="72" max="73" width="9.140625" style="305" hidden="1" customWidth="1"/>
    <col min="74" max="74" width="4.42578125" style="305" hidden="1" customWidth="1"/>
    <col min="75" max="75" width="4.28515625" style="327" hidden="1" customWidth="1"/>
    <col min="76" max="76" width="9.140625" style="327" hidden="1" customWidth="1"/>
    <col min="77" max="77" width="9.140625" style="305" hidden="1" customWidth="1"/>
    <col min="78" max="79" width="4.140625" style="305" hidden="1" customWidth="1"/>
    <col min="80" max="81" width="9.140625" style="305" hidden="1" customWidth="1"/>
    <col min="82" max="82" width="4.42578125" style="305" hidden="1" customWidth="1"/>
    <col min="83" max="83" width="6.42578125" style="327" customWidth="1"/>
    <col min="84" max="84" width="7.140625" style="327" customWidth="1"/>
    <col min="85" max="85" width="7.85546875" style="305" customWidth="1"/>
    <col min="86" max="86" width="5.42578125" style="305" customWidth="1"/>
    <col min="87" max="87" width="6.28515625" style="327" customWidth="1"/>
    <col min="88" max="88" width="6.140625" style="327" customWidth="1"/>
    <col min="89" max="89" width="5.42578125" style="305" customWidth="1"/>
    <col min="90" max="90" width="4" style="305" customWidth="1"/>
    <col min="91" max="91" width="6.28515625" style="305" customWidth="1"/>
    <col min="92" max="92" width="5.85546875" style="305" customWidth="1"/>
    <col min="93" max="93" width="6.140625" style="305" customWidth="1"/>
    <col min="94" max="94" width="4.7109375" style="305" customWidth="1"/>
    <col min="95" max="95" width="5.5703125" style="305" hidden="1" customWidth="1"/>
    <col min="96" max="97" width="9.140625" style="305" hidden="1" customWidth="1"/>
    <col min="98" max="98" width="4.7109375" style="305" hidden="1" customWidth="1"/>
    <col min="99" max="99" width="4.28515625" style="327" hidden="1" customWidth="1"/>
    <col min="100" max="100" width="9.140625" style="327" hidden="1" customWidth="1"/>
    <col min="101" max="101" width="9.140625" style="305" hidden="1" customWidth="1"/>
    <col min="102" max="102" width="4.5703125" style="305" hidden="1" customWidth="1"/>
    <col min="103" max="103" width="4.5703125" style="327" hidden="1" customWidth="1"/>
    <col min="104" max="104" width="9.140625" style="327" hidden="1" customWidth="1"/>
    <col min="105" max="105" width="9.140625" style="305" hidden="1" customWidth="1"/>
    <col min="106" max="106" width="4.28515625" style="305" hidden="1" customWidth="1"/>
    <col min="107" max="107" width="4.42578125" style="305" customWidth="1"/>
    <col min="108" max="16384" width="9.140625" style="305"/>
  </cols>
  <sheetData>
    <row r="1" spans="1:106" ht="28.5" customHeight="1" x14ac:dyDescent="0.25">
      <c r="A1" s="187"/>
      <c r="B1" s="187" t="s">
        <v>666</v>
      </c>
      <c r="C1" s="303"/>
      <c r="D1" s="304" t="s">
        <v>748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470" t="s">
        <v>481</v>
      </c>
      <c r="BU1" s="470"/>
      <c r="BV1" s="470"/>
      <c r="BW1" s="470"/>
      <c r="BX1" s="470"/>
      <c r="BY1" s="470"/>
      <c r="BZ1" s="470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0"/>
      <c r="CP1" s="470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466" t="s">
        <v>286</v>
      </c>
      <c r="B2" s="472" t="s">
        <v>287</v>
      </c>
      <c r="C2" s="475" t="s">
        <v>288</v>
      </c>
      <c r="D2" s="476"/>
      <c r="E2" s="477"/>
      <c r="F2" s="481" t="s">
        <v>482</v>
      </c>
      <c r="G2" s="481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471"/>
      <c r="B3" s="473"/>
      <c r="C3" s="478"/>
      <c r="D3" s="479"/>
      <c r="E3" s="480"/>
      <c r="F3" s="482"/>
      <c r="G3" s="482"/>
      <c r="H3" s="468" t="s">
        <v>485</v>
      </c>
      <c r="I3" s="469"/>
      <c r="J3" s="466" t="s">
        <v>486</v>
      </c>
      <c r="K3" s="466" t="s">
        <v>483</v>
      </c>
      <c r="L3" s="468" t="s">
        <v>487</v>
      </c>
      <c r="M3" s="469"/>
      <c r="N3" s="466" t="s">
        <v>486</v>
      </c>
      <c r="O3" s="466" t="s">
        <v>483</v>
      </c>
      <c r="P3" s="468" t="s">
        <v>488</v>
      </c>
      <c r="Q3" s="469"/>
      <c r="R3" s="466" t="s">
        <v>486</v>
      </c>
      <c r="S3" s="466" t="s">
        <v>483</v>
      </c>
      <c r="T3" s="468" t="s">
        <v>489</v>
      </c>
      <c r="U3" s="469"/>
      <c r="V3" s="466" t="s">
        <v>490</v>
      </c>
      <c r="W3" s="466" t="s">
        <v>483</v>
      </c>
      <c r="X3" s="468" t="s">
        <v>491</v>
      </c>
      <c r="Y3" s="469"/>
      <c r="Z3" s="466" t="s">
        <v>486</v>
      </c>
      <c r="AA3" s="466" t="s">
        <v>483</v>
      </c>
      <c r="AB3" s="468" t="s">
        <v>492</v>
      </c>
      <c r="AC3" s="469"/>
      <c r="AD3" s="466" t="s">
        <v>493</v>
      </c>
      <c r="AE3" s="466" t="s">
        <v>494</v>
      </c>
      <c r="AF3" s="468" t="s">
        <v>495</v>
      </c>
      <c r="AG3" s="469"/>
      <c r="AH3" s="466" t="s">
        <v>496</v>
      </c>
      <c r="AI3" s="468" t="s">
        <v>497</v>
      </c>
      <c r="AJ3" s="469"/>
      <c r="AK3" s="466" t="s">
        <v>493</v>
      </c>
      <c r="AL3" s="466" t="s">
        <v>483</v>
      </c>
      <c r="AM3" s="468" t="s">
        <v>498</v>
      </c>
      <c r="AN3" s="469"/>
      <c r="AO3" s="466" t="s">
        <v>486</v>
      </c>
      <c r="AP3" s="466" t="s">
        <v>483</v>
      </c>
      <c r="AQ3" s="468" t="s">
        <v>499</v>
      </c>
      <c r="AR3" s="469"/>
      <c r="AS3" s="466" t="s">
        <v>486</v>
      </c>
      <c r="AT3" s="466" t="s">
        <v>483</v>
      </c>
      <c r="AU3" s="468" t="s">
        <v>500</v>
      </c>
      <c r="AV3" s="469"/>
      <c r="AW3" s="466" t="s">
        <v>501</v>
      </c>
      <c r="AX3" s="466" t="s">
        <v>494</v>
      </c>
      <c r="AY3" s="468" t="s">
        <v>502</v>
      </c>
      <c r="AZ3" s="469"/>
      <c r="BA3" s="466" t="s">
        <v>501</v>
      </c>
      <c r="BB3" s="466" t="s">
        <v>494</v>
      </c>
      <c r="BC3" s="468" t="s">
        <v>503</v>
      </c>
      <c r="BD3" s="469"/>
      <c r="BE3" s="466" t="s">
        <v>501</v>
      </c>
      <c r="BF3" s="466" t="s">
        <v>494</v>
      </c>
      <c r="BG3" s="468" t="s">
        <v>504</v>
      </c>
      <c r="BH3" s="469"/>
      <c r="BI3" s="466" t="s">
        <v>501</v>
      </c>
      <c r="BJ3" s="466" t="s">
        <v>494</v>
      </c>
      <c r="BK3" s="468" t="s">
        <v>667</v>
      </c>
      <c r="BL3" s="469"/>
      <c r="BM3" s="466" t="s">
        <v>501</v>
      </c>
      <c r="BN3" s="466" t="s">
        <v>494</v>
      </c>
      <c r="BO3" s="468" t="s">
        <v>668</v>
      </c>
      <c r="BP3" s="469"/>
      <c r="BQ3" s="466" t="s">
        <v>501</v>
      </c>
      <c r="BR3" s="466" t="s">
        <v>494</v>
      </c>
      <c r="BS3" s="468" t="s">
        <v>505</v>
      </c>
      <c r="BT3" s="469"/>
      <c r="BU3" s="466" t="s">
        <v>501</v>
      </c>
      <c r="BV3" s="466" t="s">
        <v>494</v>
      </c>
      <c r="BW3" s="468" t="s">
        <v>506</v>
      </c>
      <c r="BX3" s="469"/>
      <c r="BY3" s="466" t="s">
        <v>501</v>
      </c>
      <c r="BZ3" s="466" t="s">
        <v>494</v>
      </c>
      <c r="CA3" s="468" t="s">
        <v>507</v>
      </c>
      <c r="CB3" s="469"/>
      <c r="CC3" s="466" t="s">
        <v>501</v>
      </c>
      <c r="CD3" s="466" t="s">
        <v>494</v>
      </c>
      <c r="CE3" s="468" t="s">
        <v>508</v>
      </c>
      <c r="CF3" s="469"/>
      <c r="CG3" s="466" t="s">
        <v>501</v>
      </c>
      <c r="CH3" s="466" t="s">
        <v>494</v>
      </c>
      <c r="CI3" s="468" t="s">
        <v>509</v>
      </c>
      <c r="CJ3" s="469"/>
      <c r="CK3" s="466" t="s">
        <v>501</v>
      </c>
      <c r="CL3" s="466" t="s">
        <v>494</v>
      </c>
      <c r="CM3" s="468" t="s">
        <v>510</v>
      </c>
      <c r="CN3" s="469"/>
      <c r="CO3" s="466" t="s">
        <v>501</v>
      </c>
      <c r="CP3" s="466" t="s">
        <v>494</v>
      </c>
      <c r="CQ3" s="484" t="s">
        <v>594</v>
      </c>
      <c r="CR3" s="485"/>
      <c r="CS3" s="486" t="s">
        <v>501</v>
      </c>
      <c r="CT3" s="486" t="s">
        <v>494</v>
      </c>
      <c r="CU3" s="484" t="s">
        <v>595</v>
      </c>
      <c r="CV3" s="485"/>
      <c r="CW3" s="486" t="s">
        <v>501</v>
      </c>
      <c r="CX3" s="486" t="s">
        <v>494</v>
      </c>
      <c r="CY3" s="484" t="s">
        <v>596</v>
      </c>
      <c r="CZ3" s="485"/>
      <c r="DA3" s="486" t="s">
        <v>501</v>
      </c>
      <c r="DB3" s="486" t="s">
        <v>494</v>
      </c>
    </row>
    <row r="4" spans="1:106" ht="25.5" customHeight="1" x14ac:dyDescent="0.2">
      <c r="A4" s="467"/>
      <c r="B4" s="474"/>
      <c r="C4" s="194" t="s">
        <v>511</v>
      </c>
      <c r="D4" s="194" t="s">
        <v>669</v>
      </c>
      <c r="E4" s="195" t="s">
        <v>749</v>
      </c>
      <c r="F4" s="483"/>
      <c r="G4" s="483"/>
      <c r="H4" s="194" t="s">
        <v>669</v>
      </c>
      <c r="I4" s="195" t="s">
        <v>749</v>
      </c>
      <c r="J4" s="467"/>
      <c r="K4" s="467"/>
      <c r="L4" s="194" t="s">
        <v>669</v>
      </c>
      <c r="M4" s="195" t="s">
        <v>749</v>
      </c>
      <c r="N4" s="467"/>
      <c r="O4" s="467"/>
      <c r="P4" s="194" t="s">
        <v>669</v>
      </c>
      <c r="Q4" s="195" t="s">
        <v>749</v>
      </c>
      <c r="R4" s="467"/>
      <c r="S4" s="467"/>
      <c r="T4" s="194" t="s">
        <v>669</v>
      </c>
      <c r="U4" s="195" t="s">
        <v>749</v>
      </c>
      <c r="V4" s="467"/>
      <c r="W4" s="467"/>
      <c r="X4" s="194" t="s">
        <v>512</v>
      </c>
      <c r="Y4" s="194" t="s">
        <v>513</v>
      </c>
      <c r="Z4" s="467"/>
      <c r="AA4" s="467"/>
      <c r="AB4" s="194" t="s">
        <v>514</v>
      </c>
      <c r="AC4" s="194" t="s">
        <v>513</v>
      </c>
      <c r="AD4" s="467"/>
      <c r="AE4" s="467"/>
      <c r="AF4" s="194" t="s">
        <v>512</v>
      </c>
      <c r="AG4" s="194" t="s">
        <v>513</v>
      </c>
      <c r="AH4" s="467"/>
      <c r="AI4" s="194" t="s">
        <v>669</v>
      </c>
      <c r="AJ4" s="195" t="s">
        <v>749</v>
      </c>
      <c r="AK4" s="467"/>
      <c r="AL4" s="467"/>
      <c r="AM4" s="194" t="s">
        <v>669</v>
      </c>
      <c r="AN4" s="195" t="s">
        <v>749</v>
      </c>
      <c r="AO4" s="467"/>
      <c r="AP4" s="467"/>
      <c r="AQ4" s="194" t="s">
        <v>480</v>
      </c>
      <c r="AR4" s="195" t="s">
        <v>670</v>
      </c>
      <c r="AS4" s="467"/>
      <c r="AT4" s="467"/>
      <c r="AU4" s="194" t="s">
        <v>669</v>
      </c>
      <c r="AV4" s="195" t="s">
        <v>749</v>
      </c>
      <c r="AW4" s="467"/>
      <c r="AX4" s="467"/>
      <c r="AY4" s="194" t="s">
        <v>671</v>
      </c>
      <c r="AZ4" s="194" t="s">
        <v>672</v>
      </c>
      <c r="BA4" s="467"/>
      <c r="BB4" s="467"/>
      <c r="BC4" s="194" t="s">
        <v>512</v>
      </c>
      <c r="BD4" s="194" t="s">
        <v>513</v>
      </c>
      <c r="BE4" s="467"/>
      <c r="BF4" s="467"/>
      <c r="BG4" s="194" t="s">
        <v>512</v>
      </c>
      <c r="BH4" s="194" t="s">
        <v>513</v>
      </c>
      <c r="BI4" s="467"/>
      <c r="BJ4" s="467"/>
      <c r="BK4" s="194" t="s">
        <v>669</v>
      </c>
      <c r="BL4" s="195" t="s">
        <v>749</v>
      </c>
      <c r="BM4" s="467"/>
      <c r="BN4" s="467"/>
      <c r="BO4" s="194" t="s">
        <v>669</v>
      </c>
      <c r="BP4" s="195" t="s">
        <v>749</v>
      </c>
      <c r="BQ4" s="467"/>
      <c r="BR4" s="467"/>
      <c r="BS4" s="194" t="s">
        <v>669</v>
      </c>
      <c r="BT4" s="195" t="s">
        <v>673</v>
      </c>
      <c r="BU4" s="467"/>
      <c r="BV4" s="467"/>
      <c r="BW4" s="194" t="s">
        <v>512</v>
      </c>
      <c r="BX4" s="194" t="s">
        <v>513</v>
      </c>
      <c r="BY4" s="467"/>
      <c r="BZ4" s="467"/>
      <c r="CA4" s="194" t="s">
        <v>512</v>
      </c>
      <c r="CB4" s="194" t="s">
        <v>515</v>
      </c>
      <c r="CC4" s="467"/>
      <c r="CD4" s="467"/>
      <c r="CE4" s="194" t="s">
        <v>669</v>
      </c>
      <c r="CF4" s="195" t="s">
        <v>749</v>
      </c>
      <c r="CG4" s="467"/>
      <c r="CH4" s="467"/>
      <c r="CI4" s="194" t="s">
        <v>669</v>
      </c>
      <c r="CJ4" s="195" t="s">
        <v>749</v>
      </c>
      <c r="CK4" s="467"/>
      <c r="CL4" s="467"/>
      <c r="CM4" s="194" t="s">
        <v>669</v>
      </c>
      <c r="CN4" s="195" t="s">
        <v>749</v>
      </c>
      <c r="CO4" s="467"/>
      <c r="CP4" s="467"/>
      <c r="CQ4" s="345" t="s">
        <v>512</v>
      </c>
      <c r="CR4" s="345" t="s">
        <v>513</v>
      </c>
      <c r="CS4" s="487"/>
      <c r="CT4" s="487"/>
      <c r="CU4" s="345" t="s">
        <v>512</v>
      </c>
      <c r="CV4" s="345" t="s">
        <v>597</v>
      </c>
      <c r="CW4" s="487"/>
      <c r="CX4" s="487"/>
      <c r="CY4" s="345" t="s">
        <v>512</v>
      </c>
      <c r="CZ4" s="345" t="s">
        <v>513</v>
      </c>
      <c r="DA4" s="487"/>
      <c r="DB4" s="487"/>
    </row>
    <row r="5" spans="1:106" s="306" customFormat="1" ht="24.75" customHeight="1" x14ac:dyDescent="0.2">
      <c r="A5" s="346" t="s">
        <v>289</v>
      </c>
      <c r="B5" s="310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314"/>
      <c r="B6" s="314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 x14ac:dyDescent="0.2">
      <c r="A7" s="314"/>
      <c r="B7" s="314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 x14ac:dyDescent="0.2">
      <c r="A8" s="314"/>
      <c r="B8" s="313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 x14ac:dyDescent="0.2">
      <c r="A9" s="314"/>
      <c r="B9" s="313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 x14ac:dyDescent="0.2">
      <c r="A10" s="314"/>
      <c r="B10" s="313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 x14ac:dyDescent="0.2">
      <c r="A11" s="314"/>
      <c r="B11" s="313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 x14ac:dyDescent="0.2">
      <c r="A12" s="314"/>
      <c r="B12" s="313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 x14ac:dyDescent="0.2">
      <c r="A13" s="314"/>
      <c r="B13" s="313" t="s">
        <v>674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 x14ac:dyDescent="0.2">
      <c r="A14" s="314"/>
      <c r="B14" s="313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 x14ac:dyDescent="0.2">
      <c r="A15" s="314"/>
      <c r="B15" s="313" t="s">
        <v>675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 x14ac:dyDescent="0.2">
      <c r="A16" s="314"/>
      <c r="B16" s="313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 x14ac:dyDescent="0.2">
      <c r="A17" s="314"/>
      <c r="B17" s="313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306" customFormat="1" ht="14.25" customHeight="1" x14ac:dyDescent="0.2">
      <c r="A18" s="346" t="s">
        <v>297</v>
      </c>
      <c r="B18" s="310" t="s">
        <v>298</v>
      </c>
      <c r="C18" s="307">
        <f>SUM(C19:C33)</f>
        <v>7.6</v>
      </c>
      <c r="D18" s="179">
        <f>SUM(D19:D33)</f>
        <v>0</v>
      </c>
      <c r="E18" s="179">
        <f>SUM(E19:E33)</f>
        <v>1.165</v>
      </c>
      <c r="F18" s="308">
        <f>E18-D18</f>
        <v>1.165</v>
      </c>
      <c r="G18" s="308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 x14ac:dyDescent="0.2">
      <c r="A19" s="314"/>
      <c r="B19" s="314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 x14ac:dyDescent="0.2">
      <c r="A20" s="314"/>
      <c r="B20" s="313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 x14ac:dyDescent="0.2">
      <c r="A21" s="314"/>
      <c r="B21" s="313" t="s">
        <v>564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 x14ac:dyDescent="0.2">
      <c r="A22" s="314"/>
      <c r="B22" s="314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 x14ac:dyDescent="0.2">
      <c r="A23" s="314"/>
      <c r="B23" s="314" t="s">
        <v>676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 x14ac:dyDescent="0.2">
      <c r="A24" s="314"/>
      <c r="B24" s="313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 x14ac:dyDescent="0.2">
      <c r="A25" s="314"/>
      <c r="B25" s="313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 x14ac:dyDescent="0.2">
      <c r="A26" s="314"/>
      <c r="B26" s="313" t="s">
        <v>677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 x14ac:dyDescent="0.2">
      <c r="A27" s="314"/>
      <c r="B27" s="313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 x14ac:dyDescent="0.2">
      <c r="A28" s="314"/>
      <c r="B28" s="313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 x14ac:dyDescent="0.2">
      <c r="A29" s="314"/>
      <c r="B29" s="313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 x14ac:dyDescent="0.2">
      <c r="A30" s="314"/>
      <c r="B30" s="313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 x14ac:dyDescent="0.2">
      <c r="A31" s="314"/>
      <c r="B31" s="314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 x14ac:dyDescent="0.2">
      <c r="A32" s="314"/>
      <c r="B32" s="314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 x14ac:dyDescent="0.2">
      <c r="A33" s="314"/>
      <c r="B33" s="314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306" customFormat="1" ht="14.25" customHeight="1" x14ac:dyDescent="0.2">
      <c r="A34" s="346" t="s">
        <v>307</v>
      </c>
      <c r="B34" s="310" t="s">
        <v>308</v>
      </c>
      <c r="C34" s="309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308">
        <f>E34-D34</f>
        <v>57.469699999999989</v>
      </c>
      <c r="G34" s="308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12" customFormat="1" ht="13.5" customHeight="1" x14ac:dyDescent="0.2">
      <c r="A35" s="346"/>
      <c r="B35" s="310" t="s">
        <v>309</v>
      </c>
      <c r="C35" s="307">
        <f>SUM(C36:C57)</f>
        <v>0</v>
      </c>
      <c r="D35" s="179">
        <f>SUM(D36:D57)</f>
        <v>7.9660000000000011</v>
      </c>
      <c r="E35" s="179">
        <f>SUM(E36:E57)</f>
        <v>0.28299999999999997</v>
      </c>
      <c r="F35" s="311">
        <f>SUM(F36:F57)</f>
        <v>-7.6829999999999998</v>
      </c>
      <c r="G35" s="311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 x14ac:dyDescent="0.2">
      <c r="A36" s="314"/>
      <c r="B36" s="313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 x14ac:dyDescent="0.2">
      <c r="A37" s="314"/>
      <c r="B37" s="313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 x14ac:dyDescent="0.2">
      <c r="A38" s="314"/>
      <c r="B38" s="313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 x14ac:dyDescent="0.2">
      <c r="A39" s="314"/>
      <c r="B39" s="314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 x14ac:dyDescent="0.2">
      <c r="A40" s="314"/>
      <c r="B40" s="314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 x14ac:dyDescent="0.2">
      <c r="A41" s="314"/>
      <c r="B41" s="314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 x14ac:dyDescent="0.2">
      <c r="A42" s="314"/>
      <c r="B42" s="314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 x14ac:dyDescent="0.2">
      <c r="A43" s="314"/>
      <c r="B43" s="314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 x14ac:dyDescent="0.2">
      <c r="A44" s="314"/>
      <c r="B44" s="314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 x14ac:dyDescent="0.2">
      <c r="A45" s="314"/>
      <c r="B45" s="314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 x14ac:dyDescent="0.2">
      <c r="A46" s="314"/>
      <c r="B46" s="314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 x14ac:dyDescent="0.2">
      <c r="A47" s="314"/>
      <c r="B47" s="315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 x14ac:dyDescent="0.2">
      <c r="A48" s="314"/>
      <c r="B48" s="314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 x14ac:dyDescent="0.2">
      <c r="A49" s="314"/>
      <c r="B49" s="314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 x14ac:dyDescent="0.2">
      <c r="A50" s="314"/>
      <c r="B50" s="314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 x14ac:dyDescent="0.2">
      <c r="A51" s="314"/>
      <c r="B51" s="314" t="s">
        <v>678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 x14ac:dyDescent="0.2">
      <c r="A52" s="314"/>
      <c r="B52" s="314" t="s">
        <v>679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 x14ac:dyDescent="0.2">
      <c r="A53" s="314"/>
      <c r="B53" s="315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 x14ac:dyDescent="0.2">
      <c r="A54" s="314"/>
      <c r="B54" s="314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 x14ac:dyDescent="0.2">
      <c r="A55" s="314"/>
      <c r="B55" s="314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 x14ac:dyDescent="0.2">
      <c r="A56" s="314"/>
      <c r="B56" s="315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 x14ac:dyDescent="0.2">
      <c r="A57" s="314"/>
      <c r="B57" s="314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 x14ac:dyDescent="0.2">
      <c r="A58" s="314"/>
      <c r="B58" s="314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 x14ac:dyDescent="0.2">
      <c r="A59" s="314"/>
      <c r="B59" s="314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 x14ac:dyDescent="0.2">
      <c r="A60" s="314"/>
      <c r="B60" s="313" t="s">
        <v>680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 x14ac:dyDescent="0.2">
      <c r="A61" s="314"/>
      <c r="B61" s="314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 x14ac:dyDescent="0.2">
      <c r="A62" s="314"/>
      <c r="B62" s="313" t="s">
        <v>681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 x14ac:dyDescent="0.2">
      <c r="A63" s="314"/>
      <c r="B63" s="313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 x14ac:dyDescent="0.2">
      <c r="A64" s="314"/>
      <c r="B64" s="313" t="s">
        <v>682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 x14ac:dyDescent="0.2">
      <c r="A65" s="314"/>
      <c r="B65" s="313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 x14ac:dyDescent="0.2">
      <c r="A66" s="314"/>
      <c r="B66" s="313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 x14ac:dyDescent="0.2">
      <c r="A67" s="314"/>
      <c r="B67" s="313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 x14ac:dyDescent="0.2">
      <c r="A68" s="314"/>
      <c r="B68" s="313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 x14ac:dyDescent="0.2">
      <c r="A69" s="314"/>
      <c r="B69" s="313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 x14ac:dyDescent="0.2">
      <c r="A70" s="314"/>
      <c r="B70" s="313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306" customFormat="1" ht="14.25" hidden="1" customHeight="1" x14ac:dyDescent="0.2">
      <c r="A71" s="347"/>
      <c r="B71" s="316" t="s">
        <v>331</v>
      </c>
      <c r="C71" s="317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308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 x14ac:dyDescent="0.2">
      <c r="A72" s="314"/>
      <c r="B72" s="314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 x14ac:dyDescent="0.2">
      <c r="A73" s="314"/>
      <c r="B73" s="314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 x14ac:dyDescent="0.2">
      <c r="A74" s="314"/>
      <c r="B74" s="314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 x14ac:dyDescent="0.2">
      <c r="A75" s="314"/>
      <c r="B75" s="314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 x14ac:dyDescent="0.2">
      <c r="A76" s="314"/>
      <c r="B76" s="314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 x14ac:dyDescent="0.2">
      <c r="A77" s="314"/>
      <c r="B77" s="314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 x14ac:dyDescent="0.2">
      <c r="A78" s="314"/>
      <c r="B78" s="314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306" customFormat="1" ht="14.25" customHeight="1" x14ac:dyDescent="0.2">
      <c r="A79" s="346" t="s">
        <v>338</v>
      </c>
      <c r="B79" s="310" t="s">
        <v>339</v>
      </c>
      <c r="C79" s="318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308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 x14ac:dyDescent="0.2">
      <c r="A80" s="314"/>
      <c r="B80" s="314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 x14ac:dyDescent="0.2">
      <c r="A81" s="314"/>
      <c r="B81" s="314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 x14ac:dyDescent="0.2">
      <c r="A82" s="314"/>
      <c r="B82" s="314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 x14ac:dyDescent="0.2">
      <c r="A83" s="314"/>
      <c r="B83" s="313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 x14ac:dyDescent="0.2">
      <c r="A84" s="314"/>
      <c r="B84" s="313" t="s">
        <v>533</v>
      </c>
      <c r="C84" s="319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 x14ac:dyDescent="0.2">
      <c r="A85" s="314"/>
      <c r="B85" s="313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 x14ac:dyDescent="0.2">
      <c r="A86" s="348"/>
      <c r="B86" s="313" t="s">
        <v>683</v>
      </c>
      <c r="C86" s="319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 x14ac:dyDescent="0.2">
      <c r="A87" s="314"/>
      <c r="B87" s="314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 x14ac:dyDescent="0.2">
      <c r="A88" s="314"/>
      <c r="B88" s="314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306" customFormat="1" ht="14.25" customHeight="1" x14ac:dyDescent="0.2">
      <c r="A89" s="346" t="s">
        <v>345</v>
      </c>
      <c r="B89" s="310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311">
        <f>SUM(F91:F136)</f>
        <v>-2110.7230799999998</v>
      </c>
      <c r="G89" s="311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 x14ac:dyDescent="0.2">
      <c r="A90" s="348"/>
      <c r="B90" s="313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 x14ac:dyDescent="0.2">
      <c r="A91" s="348"/>
      <c r="B91" s="313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 x14ac:dyDescent="0.2">
      <c r="A92" s="314"/>
      <c r="B92" s="314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 x14ac:dyDescent="0.2">
      <c r="A93" s="314"/>
      <c r="B93" s="314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 x14ac:dyDescent="0.2">
      <c r="A94" s="314"/>
      <c r="B94" s="314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 x14ac:dyDescent="0.2">
      <c r="A95" s="314"/>
      <c r="B95" s="314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 x14ac:dyDescent="0.2">
      <c r="A96" s="314"/>
      <c r="B96" s="314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 x14ac:dyDescent="0.2">
      <c r="A97" s="314"/>
      <c r="B97" s="314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 x14ac:dyDescent="0.2">
      <c r="A98" s="314"/>
      <c r="B98" s="314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 x14ac:dyDescent="0.2">
      <c r="A99" s="314"/>
      <c r="B99" s="314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 x14ac:dyDescent="0.2">
      <c r="A100" s="314"/>
      <c r="B100" s="314" t="s">
        <v>684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 x14ac:dyDescent="0.2">
      <c r="A101" s="314"/>
      <c r="B101" s="314" t="s">
        <v>685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 x14ac:dyDescent="0.2">
      <c r="A102" s="314"/>
      <c r="B102" s="314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 x14ac:dyDescent="0.2">
      <c r="A103" s="314"/>
      <c r="B103" s="314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 x14ac:dyDescent="0.2">
      <c r="A104" s="314"/>
      <c r="B104" s="314" t="s">
        <v>581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 x14ac:dyDescent="0.2">
      <c r="A105" s="314"/>
      <c r="B105" s="314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 x14ac:dyDescent="0.2">
      <c r="A106" s="314"/>
      <c r="B106" s="314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 x14ac:dyDescent="0.2">
      <c r="A107" s="314"/>
      <c r="B107" s="314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 x14ac:dyDescent="0.2">
      <c r="A108" s="314"/>
      <c r="B108" s="314" t="s">
        <v>626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 x14ac:dyDescent="0.2">
      <c r="A109" s="314"/>
      <c r="B109" s="314" t="s">
        <v>586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 x14ac:dyDescent="0.2">
      <c r="A110" s="314"/>
      <c r="B110" s="314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 x14ac:dyDescent="0.2">
      <c r="A111" s="314"/>
      <c r="B111" s="314" t="s">
        <v>686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 x14ac:dyDescent="0.2">
      <c r="A112" s="314"/>
      <c r="B112" s="314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 x14ac:dyDescent="0.2">
      <c r="A113" s="314"/>
      <c r="B113" s="314" t="s">
        <v>687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 x14ac:dyDescent="0.2">
      <c r="A114" s="314"/>
      <c r="B114" s="314" t="s">
        <v>625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 x14ac:dyDescent="0.2">
      <c r="A115" s="314"/>
      <c r="B115" s="314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 x14ac:dyDescent="0.2">
      <c r="A116" s="314"/>
      <c r="B116" s="314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 x14ac:dyDescent="0.2">
      <c r="A117" s="314"/>
      <c r="B117" s="314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 x14ac:dyDescent="0.2">
      <c r="A118" s="314"/>
      <c r="B118" s="314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 x14ac:dyDescent="0.2">
      <c r="A119" s="314"/>
      <c r="B119" s="314" t="s">
        <v>688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 x14ac:dyDescent="0.2">
      <c r="A120" s="314"/>
      <c r="B120" s="314" t="s">
        <v>689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 x14ac:dyDescent="0.2">
      <c r="A121" s="314"/>
      <c r="B121" s="314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 x14ac:dyDescent="0.2">
      <c r="A122" s="314"/>
      <c r="B122" s="314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 x14ac:dyDescent="0.2">
      <c r="A123" s="314"/>
      <c r="B123" s="314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 x14ac:dyDescent="0.2">
      <c r="A124" s="314"/>
      <c r="B124" s="314" t="s">
        <v>690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 x14ac:dyDescent="0.2">
      <c r="A125" s="314"/>
      <c r="B125" s="314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 x14ac:dyDescent="0.2">
      <c r="A126" s="314"/>
      <c r="B126" s="314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 x14ac:dyDescent="0.2">
      <c r="A127" s="314"/>
      <c r="B127" s="320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 x14ac:dyDescent="0.2">
      <c r="A128" s="314"/>
      <c r="B128" s="320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 x14ac:dyDescent="0.2">
      <c r="A129" s="314"/>
      <c r="B129" s="320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 x14ac:dyDescent="0.2">
      <c r="A130" s="314"/>
      <c r="B130" s="320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 x14ac:dyDescent="0.2">
      <c r="A131" s="314"/>
      <c r="B131" s="314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 x14ac:dyDescent="0.2">
      <c r="A132" s="314"/>
      <c r="B132" s="314" t="s">
        <v>587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 x14ac:dyDescent="0.2">
      <c r="A133" s="314"/>
      <c r="B133" s="314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 x14ac:dyDescent="0.2">
      <c r="A134" s="314"/>
      <c r="B134" s="314" t="s">
        <v>691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 x14ac:dyDescent="0.2">
      <c r="A135" s="314"/>
      <c r="B135" s="314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 x14ac:dyDescent="0.2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23" customFormat="1" ht="14.25" customHeight="1" x14ac:dyDescent="0.2">
      <c r="A137" s="321"/>
      <c r="B137" s="322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 x14ac:dyDescent="0.2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 x14ac:dyDescent="0.2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23" customFormat="1" x14ac:dyDescent="0.2">
      <c r="A140" s="218"/>
      <c r="B140" s="324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 x14ac:dyDescent="0.2">
      <c r="AH141" s="329"/>
    </row>
    <row r="142" spans="1:106" ht="11.25" customHeight="1" x14ac:dyDescent="0.2">
      <c r="D142" s="330"/>
      <c r="E142" s="331"/>
      <c r="AH142" s="329"/>
    </row>
    <row r="143" spans="1:106" s="327" customFormat="1" x14ac:dyDescent="0.2">
      <c r="B143" s="325"/>
      <c r="C143" s="326"/>
      <c r="E143" s="332"/>
      <c r="F143" s="305"/>
      <c r="G143" s="305"/>
      <c r="J143" s="305"/>
      <c r="K143" s="305"/>
      <c r="N143" s="305"/>
      <c r="O143" s="305"/>
      <c r="R143" s="305"/>
      <c r="S143" s="305"/>
      <c r="V143" s="305"/>
      <c r="W143" s="305"/>
      <c r="X143" s="328"/>
      <c r="Y143" s="328"/>
      <c r="Z143" s="305"/>
      <c r="AA143" s="305"/>
      <c r="AD143" s="305"/>
      <c r="AE143" s="305"/>
      <c r="AF143" s="305"/>
      <c r="AG143" s="305"/>
      <c r="AH143" s="329"/>
      <c r="AK143" s="305"/>
      <c r="AL143" s="305"/>
      <c r="AO143" s="305"/>
      <c r="AP143" s="305"/>
      <c r="AQ143" s="305"/>
      <c r="AR143" s="305"/>
      <c r="AS143" s="305"/>
      <c r="AT143" s="305"/>
      <c r="AW143" s="305"/>
      <c r="AX143" s="305"/>
      <c r="AY143" s="305"/>
      <c r="AZ143" s="305"/>
      <c r="BA143" s="305"/>
      <c r="BB143" s="305"/>
      <c r="BE143" s="305"/>
      <c r="BF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Y143" s="305"/>
      <c r="BZ143" s="305"/>
      <c r="CA143" s="305"/>
      <c r="CB143" s="305"/>
      <c r="CC143" s="305"/>
      <c r="CD143" s="305"/>
      <c r="CG143" s="305"/>
      <c r="CH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W143" s="305"/>
      <c r="CX143" s="305"/>
    </row>
    <row r="144" spans="1:106" s="327" customFormat="1" x14ac:dyDescent="0.2">
      <c r="B144" s="325"/>
      <c r="C144" s="326"/>
      <c r="E144" s="331"/>
      <c r="F144" s="305"/>
      <c r="G144" s="305"/>
      <c r="J144" s="305"/>
      <c r="K144" s="305"/>
      <c r="N144" s="305"/>
      <c r="O144" s="305"/>
      <c r="R144" s="305"/>
      <c r="S144" s="305"/>
      <c r="V144" s="305"/>
      <c r="W144" s="305"/>
      <c r="X144" s="328"/>
      <c r="Y144" s="328"/>
      <c r="Z144" s="305"/>
      <c r="AA144" s="305"/>
      <c r="AD144" s="305"/>
      <c r="AE144" s="305"/>
      <c r="AF144" s="305"/>
      <c r="AG144" s="305"/>
      <c r="AH144" s="329"/>
      <c r="AK144" s="305"/>
      <c r="AL144" s="305"/>
      <c r="AO144" s="305"/>
      <c r="AP144" s="305"/>
      <c r="AQ144" s="305"/>
      <c r="AR144" s="305"/>
      <c r="AS144" s="305"/>
      <c r="AT144" s="305"/>
      <c r="AW144" s="305"/>
      <c r="AX144" s="305"/>
      <c r="AY144" s="305"/>
      <c r="AZ144" s="305"/>
      <c r="BA144" s="305"/>
      <c r="BB144" s="305"/>
      <c r="BE144" s="305"/>
      <c r="BF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Y144" s="305"/>
      <c r="BZ144" s="305"/>
      <c r="CA144" s="305"/>
      <c r="CB144" s="305"/>
      <c r="CC144" s="305"/>
      <c r="CD144" s="305"/>
      <c r="CG144" s="305"/>
      <c r="CH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W144" s="305"/>
      <c r="CX144" s="305"/>
    </row>
    <row r="145" spans="2:102" s="327" customFormat="1" x14ac:dyDescent="0.2">
      <c r="B145" s="325"/>
      <c r="C145" s="326"/>
      <c r="F145" s="305"/>
      <c r="G145" s="305"/>
      <c r="J145" s="305"/>
      <c r="K145" s="305"/>
      <c r="N145" s="305"/>
      <c r="O145" s="305"/>
      <c r="R145" s="305"/>
      <c r="S145" s="305"/>
      <c r="V145" s="305"/>
      <c r="W145" s="305"/>
      <c r="X145" s="328"/>
      <c r="Y145" s="328"/>
      <c r="Z145" s="305"/>
      <c r="AA145" s="305"/>
      <c r="AD145" s="305"/>
      <c r="AE145" s="305"/>
      <c r="AF145" s="305"/>
      <c r="AG145" s="305"/>
      <c r="AH145" s="329"/>
      <c r="AK145" s="305"/>
      <c r="AL145" s="305"/>
      <c r="AO145" s="305"/>
      <c r="AP145" s="305"/>
      <c r="AQ145" s="305"/>
      <c r="AR145" s="305"/>
      <c r="AS145" s="305"/>
      <c r="AT145" s="305"/>
      <c r="AW145" s="305"/>
      <c r="AX145" s="305"/>
      <c r="AY145" s="305"/>
      <c r="AZ145" s="305"/>
      <c r="BA145" s="305"/>
      <c r="BB145" s="305"/>
      <c r="BE145" s="305"/>
      <c r="BF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Y145" s="305"/>
      <c r="BZ145" s="305"/>
      <c r="CA145" s="305"/>
      <c r="CB145" s="305"/>
      <c r="CC145" s="305"/>
      <c r="CD145" s="305"/>
      <c r="CG145" s="305"/>
      <c r="CH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W145" s="305"/>
      <c r="CX145" s="305"/>
    </row>
    <row r="146" spans="2:102" s="327" customFormat="1" x14ac:dyDescent="0.2">
      <c r="B146" s="325"/>
      <c r="C146" s="326"/>
      <c r="F146" s="305"/>
      <c r="G146" s="305"/>
      <c r="J146" s="305"/>
      <c r="K146" s="305"/>
      <c r="N146" s="305"/>
      <c r="O146" s="305"/>
      <c r="R146" s="305"/>
      <c r="S146" s="305"/>
      <c r="V146" s="305"/>
      <c r="W146" s="305"/>
      <c r="X146" s="328"/>
      <c r="Y146" s="328"/>
      <c r="Z146" s="305"/>
      <c r="AA146" s="305"/>
      <c r="AD146" s="305"/>
      <c r="AE146" s="305"/>
      <c r="AF146" s="305"/>
      <c r="AG146" s="305"/>
      <c r="AH146" s="329"/>
      <c r="AK146" s="305"/>
      <c r="AL146" s="305"/>
      <c r="AO146" s="305"/>
      <c r="AP146" s="305"/>
      <c r="AQ146" s="305"/>
      <c r="AR146" s="305"/>
      <c r="AS146" s="305"/>
      <c r="AT146" s="305"/>
      <c r="AW146" s="305"/>
      <c r="AX146" s="305"/>
      <c r="AY146" s="305"/>
      <c r="AZ146" s="305"/>
      <c r="BA146" s="305"/>
      <c r="BB146" s="305"/>
      <c r="BE146" s="305"/>
      <c r="BF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Y146" s="305"/>
      <c r="BZ146" s="305"/>
      <c r="CA146" s="305"/>
      <c r="CB146" s="305"/>
      <c r="CC146" s="305"/>
      <c r="CD146" s="305"/>
      <c r="CG146" s="305"/>
      <c r="CH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W146" s="305"/>
      <c r="CX146" s="305"/>
    </row>
    <row r="147" spans="2:102" s="327" customFormat="1" x14ac:dyDescent="0.2">
      <c r="B147" s="325"/>
      <c r="C147" s="326"/>
      <c r="F147" s="305"/>
      <c r="G147" s="305"/>
      <c r="J147" s="305"/>
      <c r="K147" s="305"/>
      <c r="N147" s="305"/>
      <c r="O147" s="305"/>
      <c r="R147" s="305"/>
      <c r="S147" s="305"/>
      <c r="V147" s="305"/>
      <c r="W147" s="305"/>
      <c r="X147" s="328"/>
      <c r="Y147" s="328"/>
      <c r="Z147" s="305"/>
      <c r="AA147" s="305"/>
      <c r="AD147" s="305"/>
      <c r="AE147" s="305"/>
      <c r="AF147" s="305"/>
      <c r="AG147" s="305"/>
      <c r="AH147" s="329"/>
      <c r="AK147" s="305"/>
      <c r="AL147" s="305"/>
      <c r="AO147" s="305"/>
      <c r="AP147" s="305"/>
      <c r="AQ147" s="305"/>
      <c r="AR147" s="305"/>
      <c r="AS147" s="305"/>
      <c r="AT147" s="305"/>
      <c r="AW147" s="305"/>
      <c r="AX147" s="305"/>
      <c r="AY147" s="305"/>
      <c r="AZ147" s="305"/>
      <c r="BA147" s="305"/>
      <c r="BB147" s="305"/>
      <c r="BE147" s="305"/>
      <c r="BF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Y147" s="305"/>
      <c r="BZ147" s="305"/>
      <c r="CA147" s="305"/>
      <c r="CB147" s="305"/>
      <c r="CC147" s="305"/>
      <c r="CD147" s="305"/>
      <c r="CG147" s="305"/>
      <c r="CH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W147" s="305"/>
      <c r="CX147" s="305"/>
    </row>
    <row r="148" spans="2:102" s="327" customFormat="1" x14ac:dyDescent="0.2">
      <c r="B148" s="325"/>
      <c r="C148" s="326"/>
      <c r="F148" s="305"/>
      <c r="G148" s="305"/>
      <c r="J148" s="305"/>
      <c r="K148" s="305"/>
      <c r="N148" s="305"/>
      <c r="O148" s="305"/>
      <c r="R148" s="305"/>
      <c r="S148" s="305"/>
      <c r="V148" s="305"/>
      <c r="W148" s="305"/>
      <c r="X148" s="328"/>
      <c r="Y148" s="328"/>
      <c r="Z148" s="305"/>
      <c r="AA148" s="305"/>
      <c r="AD148" s="305"/>
      <c r="AE148" s="305"/>
      <c r="AF148" s="305"/>
      <c r="AG148" s="305"/>
      <c r="AH148" s="329"/>
      <c r="AK148" s="305"/>
      <c r="AL148" s="305"/>
      <c r="AO148" s="305"/>
      <c r="AP148" s="305"/>
      <c r="AQ148" s="305"/>
      <c r="AR148" s="305"/>
      <c r="AS148" s="305"/>
      <c r="AT148" s="305"/>
      <c r="AW148" s="305"/>
      <c r="AX148" s="305"/>
      <c r="AY148" s="305"/>
      <c r="AZ148" s="305"/>
      <c r="BA148" s="305"/>
      <c r="BB148" s="305"/>
      <c r="BE148" s="305"/>
      <c r="BF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Y148" s="305"/>
      <c r="BZ148" s="305"/>
      <c r="CA148" s="305"/>
      <c r="CB148" s="305"/>
      <c r="CC148" s="305"/>
      <c r="CD148" s="305"/>
      <c r="CG148" s="305"/>
      <c r="CH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W148" s="305"/>
      <c r="CX148" s="305"/>
    </row>
    <row r="149" spans="2:102" s="327" customFormat="1" x14ac:dyDescent="0.2">
      <c r="B149" s="325"/>
      <c r="C149" s="326"/>
      <c r="F149" s="305"/>
      <c r="G149" s="305"/>
      <c r="J149" s="305"/>
      <c r="K149" s="305"/>
      <c r="N149" s="305"/>
      <c r="O149" s="305"/>
      <c r="R149" s="305"/>
      <c r="S149" s="305"/>
      <c r="V149" s="305"/>
      <c r="W149" s="305"/>
      <c r="X149" s="328"/>
      <c r="Y149" s="328"/>
      <c r="Z149" s="305"/>
      <c r="AA149" s="305"/>
      <c r="AD149" s="305"/>
      <c r="AE149" s="305"/>
      <c r="AF149" s="305"/>
      <c r="AG149" s="305"/>
      <c r="AH149" s="333"/>
      <c r="AK149" s="305"/>
      <c r="AL149" s="305"/>
      <c r="AO149" s="305"/>
      <c r="AP149" s="305"/>
      <c r="AQ149" s="305"/>
      <c r="AR149" s="305"/>
      <c r="AS149" s="305"/>
      <c r="AT149" s="305"/>
      <c r="AW149" s="305"/>
      <c r="AX149" s="305"/>
      <c r="AY149" s="305"/>
      <c r="AZ149" s="305"/>
      <c r="BA149" s="305"/>
      <c r="BB149" s="305"/>
      <c r="BE149" s="305"/>
      <c r="BF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Y149" s="305"/>
      <c r="BZ149" s="305"/>
      <c r="CA149" s="305"/>
      <c r="CB149" s="305"/>
      <c r="CC149" s="305"/>
      <c r="CD149" s="305"/>
      <c r="CG149" s="305"/>
      <c r="CH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W149" s="305"/>
      <c r="CX149" s="305"/>
    </row>
    <row r="150" spans="2:102" s="327" customFormat="1" x14ac:dyDescent="0.2">
      <c r="B150" s="325"/>
      <c r="C150" s="326"/>
      <c r="F150" s="305"/>
      <c r="G150" s="305"/>
      <c r="J150" s="305"/>
      <c r="K150" s="305"/>
      <c r="N150" s="305"/>
      <c r="O150" s="305"/>
      <c r="R150" s="305"/>
      <c r="S150" s="305"/>
      <c r="V150" s="305"/>
      <c r="W150" s="305"/>
      <c r="X150" s="328"/>
      <c r="Y150" s="328"/>
      <c r="Z150" s="305"/>
      <c r="AA150" s="305"/>
      <c r="AD150" s="305"/>
      <c r="AE150" s="305"/>
      <c r="AF150" s="305"/>
      <c r="AG150" s="305"/>
      <c r="AH150" s="329"/>
      <c r="AK150" s="305"/>
      <c r="AL150" s="305"/>
      <c r="AO150" s="305"/>
      <c r="AP150" s="305"/>
      <c r="AQ150" s="305"/>
      <c r="AR150" s="305"/>
      <c r="AS150" s="305"/>
      <c r="AT150" s="305"/>
      <c r="AW150" s="305"/>
      <c r="AX150" s="305"/>
      <c r="AY150" s="305"/>
      <c r="AZ150" s="305"/>
      <c r="BA150" s="305"/>
      <c r="BB150" s="305"/>
      <c r="BE150" s="305"/>
      <c r="BF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Y150" s="305"/>
      <c r="BZ150" s="305"/>
      <c r="CA150" s="305"/>
      <c r="CB150" s="305"/>
      <c r="CC150" s="305"/>
      <c r="CD150" s="305"/>
      <c r="CG150" s="305"/>
      <c r="CH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W150" s="305"/>
      <c r="CX150" s="305"/>
    </row>
    <row r="151" spans="2:102" s="327" customFormat="1" x14ac:dyDescent="0.2">
      <c r="B151" s="325"/>
      <c r="C151" s="326"/>
      <c r="F151" s="305"/>
      <c r="G151" s="305"/>
      <c r="J151" s="305"/>
      <c r="K151" s="305"/>
      <c r="N151" s="305"/>
      <c r="O151" s="305"/>
      <c r="R151" s="305"/>
      <c r="S151" s="305"/>
      <c r="V151" s="305"/>
      <c r="W151" s="305"/>
      <c r="X151" s="328"/>
      <c r="Y151" s="328"/>
      <c r="Z151" s="305"/>
      <c r="AA151" s="305"/>
      <c r="AD151" s="305"/>
      <c r="AE151" s="305"/>
      <c r="AF151" s="305"/>
      <c r="AG151" s="305"/>
      <c r="AH151" s="329"/>
      <c r="AK151" s="305"/>
      <c r="AL151" s="305"/>
      <c r="AO151" s="305"/>
      <c r="AP151" s="305"/>
      <c r="AQ151" s="305"/>
      <c r="AR151" s="305"/>
      <c r="AS151" s="305"/>
      <c r="AT151" s="305"/>
      <c r="AW151" s="305"/>
      <c r="AX151" s="305"/>
      <c r="AY151" s="305"/>
      <c r="AZ151" s="305"/>
      <c r="BA151" s="305"/>
      <c r="BB151" s="305"/>
      <c r="BE151" s="305"/>
      <c r="BF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Y151" s="305"/>
      <c r="BZ151" s="305"/>
      <c r="CA151" s="305"/>
      <c r="CB151" s="305"/>
      <c r="CC151" s="305"/>
      <c r="CD151" s="305"/>
      <c r="CG151" s="305"/>
      <c r="CH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W151" s="305"/>
      <c r="CX151" s="305"/>
    </row>
    <row r="152" spans="2:102" s="327" customFormat="1" x14ac:dyDescent="0.2">
      <c r="B152" s="325"/>
      <c r="C152" s="326"/>
      <c r="F152" s="305"/>
      <c r="G152" s="305"/>
      <c r="J152" s="305"/>
      <c r="K152" s="305"/>
      <c r="N152" s="305"/>
      <c r="O152" s="305"/>
      <c r="R152" s="305"/>
      <c r="S152" s="305"/>
      <c r="V152" s="305"/>
      <c r="W152" s="305"/>
      <c r="X152" s="328"/>
      <c r="Y152" s="328"/>
      <c r="Z152" s="305"/>
      <c r="AA152" s="305"/>
      <c r="AD152" s="305"/>
      <c r="AE152" s="305"/>
      <c r="AF152" s="305"/>
      <c r="AG152" s="305"/>
      <c r="AH152" s="333"/>
      <c r="AK152" s="305"/>
      <c r="AL152" s="305"/>
      <c r="AO152" s="305"/>
      <c r="AP152" s="305"/>
      <c r="AQ152" s="305"/>
      <c r="AR152" s="305"/>
      <c r="AS152" s="305"/>
      <c r="AT152" s="305"/>
      <c r="AW152" s="305"/>
      <c r="AX152" s="305"/>
      <c r="AY152" s="305"/>
      <c r="AZ152" s="305"/>
      <c r="BA152" s="305"/>
      <c r="BB152" s="305"/>
      <c r="BE152" s="305"/>
      <c r="BF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Y152" s="305"/>
      <c r="BZ152" s="305"/>
      <c r="CA152" s="305"/>
      <c r="CB152" s="305"/>
      <c r="CC152" s="305"/>
      <c r="CD152" s="305"/>
      <c r="CG152" s="305"/>
      <c r="CH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W152" s="305"/>
      <c r="CX152" s="305"/>
    </row>
    <row r="153" spans="2:102" s="327" customFormat="1" x14ac:dyDescent="0.2">
      <c r="B153" s="325"/>
      <c r="C153" s="326"/>
      <c r="F153" s="305"/>
      <c r="G153" s="305"/>
      <c r="J153" s="305"/>
      <c r="K153" s="305"/>
      <c r="N153" s="305"/>
      <c r="O153" s="305"/>
      <c r="R153" s="305"/>
      <c r="S153" s="305"/>
      <c r="V153" s="305"/>
      <c r="W153" s="305"/>
      <c r="X153" s="328"/>
      <c r="Y153" s="328"/>
      <c r="Z153" s="305"/>
      <c r="AA153" s="305"/>
      <c r="AD153" s="305"/>
      <c r="AE153" s="305"/>
      <c r="AF153" s="305"/>
      <c r="AG153" s="305"/>
      <c r="AH153" s="329"/>
      <c r="AK153" s="305"/>
      <c r="AL153" s="305"/>
      <c r="AO153" s="305"/>
      <c r="AP153" s="305"/>
      <c r="AQ153" s="305"/>
      <c r="AR153" s="305"/>
      <c r="AS153" s="305"/>
      <c r="AT153" s="305"/>
      <c r="AW153" s="305"/>
      <c r="AX153" s="305"/>
      <c r="AY153" s="305"/>
      <c r="AZ153" s="305"/>
      <c r="BA153" s="305"/>
      <c r="BB153" s="305"/>
      <c r="BE153" s="305"/>
      <c r="BF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Y153" s="305"/>
      <c r="BZ153" s="305"/>
      <c r="CA153" s="305"/>
      <c r="CB153" s="305"/>
      <c r="CC153" s="305"/>
      <c r="CD153" s="305"/>
      <c r="CG153" s="305"/>
      <c r="CH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W153" s="305"/>
      <c r="CX153" s="305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37" t="s">
        <v>401</v>
      </c>
    </row>
    <row r="2" spans="1:22" ht="12.75" customHeight="1" thickBot="1" x14ac:dyDescent="0.25">
      <c r="A2" s="499" t="s">
        <v>471</v>
      </c>
      <c r="B2" s="499"/>
      <c r="C2" s="499"/>
      <c r="D2" s="499"/>
      <c r="E2" s="499"/>
      <c r="F2" s="499"/>
      <c r="G2" s="499"/>
      <c r="H2" s="499"/>
      <c r="I2" s="43"/>
      <c r="J2" s="43"/>
      <c r="K2" s="500" t="s">
        <v>239</v>
      </c>
      <c r="L2" s="500"/>
      <c r="M2" s="500"/>
      <c r="N2" s="501">
        <v>224950.67</v>
      </c>
      <c r="O2" s="501"/>
      <c r="P2" s="181"/>
      <c r="Q2" s="502" t="s">
        <v>256</v>
      </c>
      <c r="R2" s="502"/>
      <c r="S2" s="182">
        <v>9570953.3300000001</v>
      </c>
    </row>
    <row r="3" spans="1:22" s="66" customFormat="1" ht="12.75" customHeight="1" x14ac:dyDescent="0.2">
      <c r="A3" s="488" t="s">
        <v>73</v>
      </c>
      <c r="B3" s="488" t="s">
        <v>74</v>
      </c>
      <c r="C3" s="488" t="s">
        <v>232</v>
      </c>
      <c r="D3" s="497" t="s">
        <v>75</v>
      </c>
      <c r="E3" s="498"/>
      <c r="F3" s="488" t="s">
        <v>115</v>
      </c>
      <c r="G3" s="488" t="s">
        <v>257</v>
      </c>
      <c r="H3" s="488" t="s">
        <v>258</v>
      </c>
      <c r="I3" s="488" t="s">
        <v>76</v>
      </c>
      <c r="J3" s="488" t="s">
        <v>151</v>
      </c>
      <c r="K3" s="488" t="s">
        <v>77</v>
      </c>
      <c r="L3" s="488" t="s">
        <v>472</v>
      </c>
      <c r="M3" s="488" t="s">
        <v>71</v>
      </c>
      <c r="N3" s="488" t="s">
        <v>79</v>
      </c>
      <c r="O3" s="488" t="s">
        <v>72</v>
      </c>
      <c r="P3" s="176"/>
      <c r="Q3" s="503" t="s">
        <v>233</v>
      </c>
      <c r="R3" s="488" t="s">
        <v>80</v>
      </c>
      <c r="S3" s="488" t="s">
        <v>81</v>
      </c>
    </row>
    <row r="4" spans="1:22" s="66" customFormat="1" ht="51" x14ac:dyDescent="0.2">
      <c r="A4" s="489"/>
      <c r="B4" s="489"/>
      <c r="C4" s="489"/>
      <c r="D4" s="56" t="s">
        <v>82</v>
      </c>
      <c r="E4" s="56" t="s">
        <v>234</v>
      </c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175"/>
      <c r="Q4" s="489"/>
      <c r="R4" s="489"/>
      <c r="S4" s="489"/>
    </row>
    <row r="5" spans="1:22" s="66" customFormat="1" x14ac:dyDescent="0.2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 x14ac:dyDescent="0.2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 x14ac:dyDescent="0.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 x14ac:dyDescent="0.2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 x14ac:dyDescent="0.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 x14ac:dyDescent="0.2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 x14ac:dyDescent="0.2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 x14ac:dyDescent="0.2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 x14ac:dyDescent="0.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 x14ac:dyDescent="0.2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 x14ac:dyDescent="0.2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 x14ac:dyDescent="0.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 x14ac:dyDescent="0.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 x14ac:dyDescent="0.2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 x14ac:dyDescent="0.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 x14ac:dyDescent="0.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 x14ac:dyDescent="0.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 x14ac:dyDescent="0.2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 x14ac:dyDescent="0.2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 x14ac:dyDescent="0.2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 x14ac:dyDescent="0.2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 x14ac:dyDescent="0.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 x14ac:dyDescent="0.2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 x14ac:dyDescent="0.2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 x14ac:dyDescent="0.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5" x14ac:dyDescent="0.25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 x14ac:dyDescent="0.2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 x14ac:dyDescent="0.2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 x14ac:dyDescent="0.2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 x14ac:dyDescent="0.2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 x14ac:dyDescent="0.2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 x14ac:dyDescent="0.2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 x14ac:dyDescent="0.2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 x14ac:dyDescent="0.2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 x14ac:dyDescent="0.2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 x14ac:dyDescent="0.2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 x14ac:dyDescent="0.2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 x14ac:dyDescent="0.2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 x14ac:dyDescent="0.2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 x14ac:dyDescent="0.2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 x14ac:dyDescent="0.2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 x14ac:dyDescent="0.2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 x14ac:dyDescent="0.2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 x14ac:dyDescent="0.2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 x14ac:dyDescent="0.2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 x14ac:dyDescent="0.2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 x14ac:dyDescent="0.2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 x14ac:dyDescent="0.2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 x14ac:dyDescent="0.2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 x14ac:dyDescent="0.2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 x14ac:dyDescent="0.2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 x14ac:dyDescent="0.2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 x14ac:dyDescent="0.2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 x14ac:dyDescent="0.2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 x14ac:dyDescent="0.2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 x14ac:dyDescent="0.2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 x14ac:dyDescent="0.2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 x14ac:dyDescent="0.2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 x14ac:dyDescent="0.2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 x14ac:dyDescent="0.2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 x14ac:dyDescent="0.2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 x14ac:dyDescent="0.2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 x14ac:dyDescent="0.2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 x14ac:dyDescent="0.2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 x14ac:dyDescent="0.2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 x14ac:dyDescent="0.2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 x14ac:dyDescent="0.2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 x14ac:dyDescent="0.2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 x14ac:dyDescent="0.2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 x14ac:dyDescent="0.2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 x14ac:dyDescent="0.2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 x14ac:dyDescent="0.2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 x14ac:dyDescent="0.2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 x14ac:dyDescent="0.2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 x14ac:dyDescent="0.2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 x14ac:dyDescent="0.2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 x14ac:dyDescent="0.2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 x14ac:dyDescent="0.2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 x14ac:dyDescent="0.2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 x14ac:dyDescent="0.2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 x14ac:dyDescent="0.2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 x14ac:dyDescent="0.2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 x14ac:dyDescent="0.2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 x14ac:dyDescent="0.2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 x14ac:dyDescent="0.2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 x14ac:dyDescent="0.2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 x14ac:dyDescent="0.2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 x14ac:dyDescent="0.2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 x14ac:dyDescent="0.2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 x14ac:dyDescent="0.2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 x14ac:dyDescent="0.2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 x14ac:dyDescent="0.2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 x14ac:dyDescent="0.2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 x14ac:dyDescent="0.2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 x14ac:dyDescent="0.2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 x14ac:dyDescent="0.2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 x14ac:dyDescent="0.2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 x14ac:dyDescent="0.2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 x14ac:dyDescent="0.2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 x14ac:dyDescent="0.2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 x14ac:dyDescent="0.2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 x14ac:dyDescent="0.2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 x14ac:dyDescent="0.2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 x14ac:dyDescent="0.2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 x14ac:dyDescent="0.2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 x14ac:dyDescent="0.2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 x14ac:dyDescent="0.2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 x14ac:dyDescent="0.2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 x14ac:dyDescent="0.2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 x14ac:dyDescent="0.2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 x14ac:dyDescent="0.2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 x14ac:dyDescent="0.2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46"/>
      <c r="L122" s="19"/>
      <c r="O122" s="491" t="s">
        <v>270</v>
      </c>
      <c r="P122" s="492"/>
      <c r="Q122" s="492"/>
      <c r="R122" s="493"/>
      <c r="S122" s="12" t="e">
        <f>S118</f>
        <v>#REF!</v>
      </c>
    </row>
    <row r="123" spans="1:21" ht="13.5" thickBot="1" x14ac:dyDescent="0.25">
      <c r="A123" s="11"/>
      <c r="O123" s="491" t="s">
        <v>476</v>
      </c>
      <c r="P123" s="492"/>
      <c r="Q123" s="492"/>
      <c r="R123" s="493"/>
      <c r="S123" s="12" t="e">
        <f>N2+S2-S118</f>
        <v>#REF!</v>
      </c>
    </row>
    <row r="124" spans="1:21" ht="15" x14ac:dyDescent="0.2">
      <c r="A124" s="494" t="s">
        <v>395</v>
      </c>
      <c r="B124" s="494"/>
      <c r="C124" s="494"/>
      <c r="D124" s="494"/>
      <c r="E124" s="494"/>
      <c r="F124" s="494"/>
      <c r="G124" s="494"/>
      <c r="H124" s="494"/>
      <c r="I124" s="43"/>
      <c r="J124" s="43"/>
      <c r="K124" s="495" t="s">
        <v>239</v>
      </c>
      <c r="L124" s="495"/>
      <c r="M124" s="495"/>
      <c r="N124" s="496">
        <v>69654.48</v>
      </c>
      <c r="O124" s="496"/>
      <c r="P124" s="135"/>
      <c r="Q124" s="495" t="s">
        <v>256</v>
      </c>
      <c r="R124" s="495"/>
      <c r="S124" s="136">
        <v>8066595.2999999998</v>
      </c>
    </row>
    <row r="125" spans="1:21" x14ac:dyDescent="0.2">
      <c r="A125" s="488" t="s">
        <v>73</v>
      </c>
      <c r="B125" s="488" t="s">
        <v>74</v>
      </c>
      <c r="C125" s="488" t="s">
        <v>232</v>
      </c>
      <c r="D125" s="497" t="s">
        <v>75</v>
      </c>
      <c r="E125" s="498"/>
      <c r="F125" s="488" t="s">
        <v>115</v>
      </c>
      <c r="G125" s="488" t="s">
        <v>257</v>
      </c>
      <c r="H125" s="488" t="s">
        <v>258</v>
      </c>
      <c r="I125" s="488" t="s">
        <v>76</v>
      </c>
      <c r="J125" s="488" t="s">
        <v>151</v>
      </c>
      <c r="K125" s="490" t="s">
        <v>77</v>
      </c>
      <c r="L125" s="490" t="s">
        <v>78</v>
      </c>
      <c r="M125" s="490" t="s">
        <v>71</v>
      </c>
      <c r="N125" s="490" t="s">
        <v>79</v>
      </c>
      <c r="O125" s="490" t="s">
        <v>72</v>
      </c>
      <c r="P125" s="55"/>
      <c r="Q125" s="490" t="s">
        <v>233</v>
      </c>
      <c r="R125" s="490" t="s">
        <v>80</v>
      </c>
      <c r="S125" s="490" t="s">
        <v>81</v>
      </c>
    </row>
    <row r="126" spans="1:21" ht="51" x14ac:dyDescent="0.2">
      <c r="A126" s="489"/>
      <c r="B126" s="489"/>
      <c r="C126" s="489"/>
      <c r="D126" s="56" t="s">
        <v>82</v>
      </c>
      <c r="E126" s="56" t="s">
        <v>234</v>
      </c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57"/>
      <c r="Q126" s="489"/>
      <c r="R126" s="489"/>
      <c r="S126" s="489"/>
    </row>
    <row r="127" spans="1:21" x14ac:dyDescent="0.2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 x14ac:dyDescent="0.2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 x14ac:dyDescent="0.2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 x14ac:dyDescent="0.2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 x14ac:dyDescent="0.2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 x14ac:dyDescent="0.2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 x14ac:dyDescent="0.2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 x14ac:dyDescent="0.2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 x14ac:dyDescent="0.2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 x14ac:dyDescent="0.2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 x14ac:dyDescent="0.2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 x14ac:dyDescent="0.2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 x14ac:dyDescent="0.2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 x14ac:dyDescent="0.2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 x14ac:dyDescent="0.2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 x14ac:dyDescent="0.2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 x14ac:dyDescent="0.2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 x14ac:dyDescent="0.2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 x14ac:dyDescent="0.2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 x14ac:dyDescent="0.2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 x14ac:dyDescent="0.2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 x14ac:dyDescent="0.2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 x14ac:dyDescent="0.2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 x14ac:dyDescent="0.2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 x14ac:dyDescent="0.2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5" x14ac:dyDescent="0.25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 x14ac:dyDescent="0.2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 x14ac:dyDescent="0.2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 x14ac:dyDescent="0.2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 x14ac:dyDescent="0.2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 x14ac:dyDescent="0.2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 x14ac:dyDescent="0.2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 x14ac:dyDescent="0.2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 x14ac:dyDescent="0.2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 x14ac:dyDescent="0.2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 x14ac:dyDescent="0.2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 x14ac:dyDescent="0.2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 x14ac:dyDescent="0.2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 x14ac:dyDescent="0.2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 x14ac:dyDescent="0.2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 x14ac:dyDescent="0.2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 x14ac:dyDescent="0.2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 x14ac:dyDescent="0.2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 x14ac:dyDescent="0.2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 x14ac:dyDescent="0.2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 x14ac:dyDescent="0.2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 x14ac:dyDescent="0.2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 x14ac:dyDescent="0.2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 x14ac:dyDescent="0.2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 x14ac:dyDescent="0.2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 x14ac:dyDescent="0.2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 x14ac:dyDescent="0.2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 x14ac:dyDescent="0.2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 x14ac:dyDescent="0.2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 x14ac:dyDescent="0.2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 x14ac:dyDescent="0.2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 x14ac:dyDescent="0.2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 x14ac:dyDescent="0.2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 x14ac:dyDescent="0.2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 x14ac:dyDescent="0.2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 x14ac:dyDescent="0.2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 x14ac:dyDescent="0.2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 x14ac:dyDescent="0.2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 x14ac:dyDescent="0.2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 x14ac:dyDescent="0.2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 x14ac:dyDescent="0.2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 x14ac:dyDescent="0.2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 x14ac:dyDescent="0.2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 x14ac:dyDescent="0.2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 x14ac:dyDescent="0.2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 x14ac:dyDescent="0.2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 x14ac:dyDescent="0.2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 x14ac:dyDescent="0.2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 x14ac:dyDescent="0.2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 x14ac:dyDescent="0.2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 x14ac:dyDescent="0.2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 x14ac:dyDescent="0.2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 x14ac:dyDescent="0.2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 x14ac:dyDescent="0.2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 x14ac:dyDescent="0.2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 x14ac:dyDescent="0.2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 x14ac:dyDescent="0.2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 x14ac:dyDescent="0.2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 x14ac:dyDescent="0.2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 x14ac:dyDescent="0.2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 x14ac:dyDescent="0.2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 x14ac:dyDescent="0.2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 x14ac:dyDescent="0.2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 x14ac:dyDescent="0.2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 x14ac:dyDescent="0.2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 x14ac:dyDescent="0.2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 x14ac:dyDescent="0.2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 x14ac:dyDescent="0.2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 x14ac:dyDescent="0.2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 x14ac:dyDescent="0.2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 x14ac:dyDescent="0.2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 x14ac:dyDescent="0.2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 x14ac:dyDescent="0.2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 x14ac:dyDescent="0.2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 x14ac:dyDescent="0.2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 x14ac:dyDescent="0.2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 x14ac:dyDescent="0.2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 x14ac:dyDescent="0.2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 x14ac:dyDescent="0.2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 x14ac:dyDescent="0.2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 x14ac:dyDescent="0.2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 x14ac:dyDescent="0.2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 x14ac:dyDescent="0.2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 x14ac:dyDescent="0.2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 x14ac:dyDescent="0.2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 x14ac:dyDescent="0.2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 x14ac:dyDescent="0.2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 x14ac:dyDescent="0.2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 x14ac:dyDescent="0.2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46"/>
      <c r="L244" s="19"/>
      <c r="O244" s="491" t="s">
        <v>270</v>
      </c>
      <c r="P244" s="492"/>
      <c r="Q244" s="492"/>
      <c r="R244" s="493"/>
      <c r="S244" s="12">
        <f>S240</f>
        <v>7587339.1399999997</v>
      </c>
    </row>
    <row r="245" spans="1:19" ht="13.5" thickBot="1" x14ac:dyDescent="0.25">
      <c r="A245" s="11"/>
      <c r="O245" s="491" t="s">
        <v>400</v>
      </c>
      <c r="P245" s="492"/>
      <c r="Q245" s="492"/>
      <c r="R245" s="493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 x14ac:dyDescent="0.2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 x14ac:dyDescent="0.3">
      <c r="A1" s="509" t="s">
        <v>619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6" ht="15" customHeight="1" x14ac:dyDescent="0.3">
      <c r="A2" s="509" t="s">
        <v>406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</row>
    <row r="3" spans="1:16" ht="15" customHeight="1" x14ac:dyDescent="0.3">
      <c r="A3" s="509" t="s">
        <v>753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</row>
    <row r="4" spans="1:16" ht="14.25" customHeight="1" thickBot="1" x14ac:dyDescent="0.3">
      <c r="A4" s="72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0" t="s">
        <v>407</v>
      </c>
      <c r="N4" s="510"/>
    </row>
    <row r="5" spans="1:16" ht="15.75" customHeight="1" x14ac:dyDescent="0.2">
      <c r="A5" s="511" t="s">
        <v>608</v>
      </c>
      <c r="B5" s="506" t="s">
        <v>696</v>
      </c>
      <c r="C5" s="506" t="s">
        <v>609</v>
      </c>
      <c r="D5" s="515" t="s">
        <v>697</v>
      </c>
      <c r="E5" s="515"/>
      <c r="F5" s="515"/>
      <c r="G5" s="515"/>
      <c r="H5" s="516" t="s">
        <v>610</v>
      </c>
      <c r="I5" s="506" t="s">
        <v>699</v>
      </c>
      <c r="J5" s="506" t="s">
        <v>700</v>
      </c>
      <c r="K5" s="506"/>
      <c r="L5" s="506"/>
      <c r="M5" s="506"/>
      <c r="N5" s="507" t="s">
        <v>437</v>
      </c>
      <c r="O5" s="520" t="s">
        <v>438</v>
      </c>
      <c r="P5" s="518" t="s">
        <v>632</v>
      </c>
    </row>
    <row r="6" spans="1:16" ht="55.5" customHeight="1" x14ac:dyDescent="0.2">
      <c r="A6" s="512"/>
      <c r="B6" s="513"/>
      <c r="C6" s="513"/>
      <c r="D6" s="334" t="s">
        <v>408</v>
      </c>
      <c r="E6" s="239" t="s">
        <v>409</v>
      </c>
      <c r="F6" s="239" t="s">
        <v>589</v>
      </c>
      <c r="G6" s="334" t="s">
        <v>588</v>
      </c>
      <c r="H6" s="517"/>
      <c r="I6" s="513"/>
      <c r="J6" s="334" t="s">
        <v>408</v>
      </c>
      <c r="K6" s="239" t="s">
        <v>283</v>
      </c>
      <c r="L6" s="239" t="s">
        <v>611</v>
      </c>
      <c r="M6" s="334" t="s">
        <v>612</v>
      </c>
      <c r="N6" s="508"/>
      <c r="O6" s="521"/>
      <c r="P6" s="519"/>
    </row>
    <row r="7" spans="1:16" ht="15" x14ac:dyDescent="0.2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 x14ac:dyDescent="0.2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35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 x14ac:dyDescent="0.25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36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 x14ac:dyDescent="0.25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 x14ac:dyDescent="0.25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37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 x14ac:dyDescent="0.25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36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 x14ac:dyDescent="0.25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 x14ac:dyDescent="0.25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 x14ac:dyDescent="0.25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 x14ac:dyDescent="0.25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36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 x14ac:dyDescent="0.25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 x14ac:dyDescent="0.25">
      <c r="A18" s="78" t="s">
        <v>613</v>
      </c>
      <c r="B18" s="80">
        <f>B19+B20</f>
        <v>961.8</v>
      </c>
      <c r="C18" s="80">
        <f>C19+C20</f>
        <v>1690</v>
      </c>
      <c r="D18" s="80">
        <f>D19+D20</f>
        <v>983</v>
      </c>
      <c r="E18" s="336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 x14ac:dyDescent="0.25">
      <c r="A19" s="81" t="s">
        <v>614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 x14ac:dyDescent="0.25">
      <c r="A20" s="81" t="s">
        <v>615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 x14ac:dyDescent="0.25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37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 x14ac:dyDescent="0.2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35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 x14ac:dyDescent="0.25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38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 x14ac:dyDescent="0.25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 x14ac:dyDescent="0.25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 x14ac:dyDescent="0.2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36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 x14ac:dyDescent="0.2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 x14ac:dyDescent="0.2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36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 x14ac:dyDescent="0.25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 x14ac:dyDescent="0.25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37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 x14ac:dyDescent="0.25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36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 x14ac:dyDescent="0.25">
      <c r="A32" s="81" t="s">
        <v>428</v>
      </c>
      <c r="B32" s="83">
        <v>35.75</v>
      </c>
      <c r="C32" s="83"/>
      <c r="D32" s="84"/>
      <c r="E32" s="339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 x14ac:dyDescent="0.25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 x14ac:dyDescent="0.25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 x14ac:dyDescent="0.25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40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 x14ac:dyDescent="0.25">
      <c r="A36" s="81" t="s">
        <v>431</v>
      </c>
      <c r="B36" s="83"/>
      <c r="C36" s="83"/>
      <c r="D36" s="84"/>
      <c r="E36" s="339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 x14ac:dyDescent="0.25">
      <c r="A37" s="81" t="s">
        <v>432</v>
      </c>
      <c r="B37" s="83"/>
      <c r="C37" s="83">
        <v>0</v>
      </c>
      <c r="D37" s="84">
        <v>0</v>
      </c>
      <c r="E37" s="339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 x14ac:dyDescent="0.2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35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 x14ac:dyDescent="0.2">
      <c r="A39" s="276" t="s">
        <v>616</v>
      </c>
    </row>
    <row r="40" spans="1:16" ht="18.75" hidden="1" x14ac:dyDescent="0.3">
      <c r="A40" s="504" t="s">
        <v>617</v>
      </c>
      <c r="B40" s="504"/>
      <c r="C40" s="281"/>
      <c r="D40" s="90"/>
      <c r="E40" s="90"/>
      <c r="F40" s="90"/>
      <c r="G40" s="505" t="s">
        <v>600</v>
      </c>
      <c r="H40" s="505"/>
      <c r="I40" s="505"/>
      <c r="J40" s="505"/>
      <c r="K40" s="505"/>
      <c r="L40" s="505"/>
      <c r="M40" s="91"/>
      <c r="O40" s="143"/>
    </row>
    <row r="41" spans="1:16" hidden="1" x14ac:dyDescent="0.2">
      <c r="A41" s="228" t="s">
        <v>618</v>
      </c>
    </row>
    <row r="42" spans="1:16" hidden="1" x14ac:dyDescent="0.2">
      <c r="A42" s="228" t="s">
        <v>601</v>
      </c>
    </row>
  </sheetData>
  <mergeCells count="17"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</mergeCells>
  <pageMargins left="0.68" right="0" top="0.39" bottom="0" header="0" footer="0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 x14ac:dyDescent="0.25">
      <c r="B1" s="522" t="s">
        <v>247</v>
      </c>
      <c r="C1" s="522"/>
      <c r="D1" s="522"/>
      <c r="E1" s="522"/>
      <c r="F1" s="523" t="s">
        <v>477</v>
      </c>
      <c r="G1" s="523"/>
      <c r="H1" s="523"/>
    </row>
    <row r="2" spans="1:8" ht="15.75" x14ac:dyDescent="0.25">
      <c r="A2" s="522" t="s">
        <v>630</v>
      </c>
      <c r="B2" s="522"/>
      <c r="C2" s="522"/>
      <c r="D2" s="522"/>
      <c r="E2" s="522"/>
      <c r="F2" s="522"/>
      <c r="G2" s="522"/>
    </row>
    <row r="3" spans="1:8" ht="14.25" x14ac:dyDescent="0.2">
      <c r="B3" s="524" t="s">
        <v>752</v>
      </c>
      <c r="C3" s="524"/>
      <c r="D3" s="524"/>
      <c r="E3" s="524"/>
      <c r="F3" s="524"/>
      <c r="G3" s="26" t="s">
        <v>248</v>
      </c>
      <c r="H3" s="26"/>
    </row>
    <row r="4" spans="1:8" ht="56.25" customHeight="1" x14ac:dyDescent="0.2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698</v>
      </c>
      <c r="G4" s="152" t="s">
        <v>2</v>
      </c>
      <c r="H4" s="152" t="s">
        <v>3</v>
      </c>
    </row>
    <row r="5" spans="1:8" x14ac:dyDescent="0.2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 x14ac:dyDescent="0.2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 x14ac:dyDescent="0.2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 x14ac:dyDescent="0.2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 x14ac:dyDescent="0.2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 x14ac:dyDescent="0.2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 x14ac:dyDescent="0.2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 x14ac:dyDescent="0.2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 x14ac:dyDescent="0.2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 x14ac:dyDescent="0.2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 x14ac:dyDescent="0.2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 x14ac:dyDescent="0.2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 x14ac:dyDescent="0.2">
      <c r="A17" s="31" t="s">
        <v>19</v>
      </c>
      <c r="B17" s="28" t="s">
        <v>613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 x14ac:dyDescent="0.2">
      <c r="A18" s="30" t="s">
        <v>620</v>
      </c>
      <c r="B18" s="20" t="s">
        <v>614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 x14ac:dyDescent="0.2">
      <c r="A19" s="30" t="s">
        <v>621</v>
      </c>
      <c r="B19" s="20" t="s">
        <v>615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 x14ac:dyDescent="0.2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 x14ac:dyDescent="0.2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 x14ac:dyDescent="0.2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 x14ac:dyDescent="0.2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 x14ac:dyDescent="0.2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 x14ac:dyDescent="0.2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 x14ac:dyDescent="0.2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 x14ac:dyDescent="0.2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 x14ac:dyDescent="0.2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 x14ac:dyDescent="0.2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 x14ac:dyDescent="0.2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 x14ac:dyDescent="0.2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 x14ac:dyDescent="0.2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 x14ac:dyDescent="0.2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 x14ac:dyDescent="0.2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 x14ac:dyDescent="0.2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 x14ac:dyDescent="0.2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 x14ac:dyDescent="0.2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 x14ac:dyDescent="0.2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 x14ac:dyDescent="0.2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 x14ac:dyDescent="0.2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 x14ac:dyDescent="0.2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 x14ac:dyDescent="0.2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 x14ac:dyDescent="0.2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 x14ac:dyDescent="0.2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 x14ac:dyDescent="0.2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 x14ac:dyDescent="0.2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 x14ac:dyDescent="0.2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 x14ac:dyDescent="0.2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 x14ac:dyDescent="0.2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 x14ac:dyDescent="0.2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 x14ac:dyDescent="0.2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 x14ac:dyDescent="0.2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 x14ac:dyDescent="0.2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 x14ac:dyDescent="0.2">
      <c r="A54" s="159" t="s">
        <v>652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 x14ac:dyDescent="0.2">
      <c r="A55" s="30" t="s">
        <v>633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 x14ac:dyDescent="0.2">
      <c r="A56" s="36" t="s">
        <v>634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 x14ac:dyDescent="0.2">
      <c r="A57" s="159" t="s">
        <v>635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 x14ac:dyDescent="0.2">
      <c r="A58" s="30" t="s">
        <v>653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 x14ac:dyDescent="0.2">
      <c r="A59" s="30" t="s">
        <v>636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 x14ac:dyDescent="0.2">
      <c r="A60" s="21" t="s">
        <v>637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 x14ac:dyDescent="0.2">
      <c r="A61" s="21" t="s">
        <v>638</v>
      </c>
      <c r="B61" s="20" t="s">
        <v>590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 x14ac:dyDescent="0.2">
      <c r="A62" s="21" t="s">
        <v>639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 x14ac:dyDescent="0.2">
      <c r="A63" s="30" t="s">
        <v>640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 x14ac:dyDescent="0.2">
      <c r="A64" s="30" t="s">
        <v>641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 x14ac:dyDescent="0.2">
      <c r="A65" s="30" t="s">
        <v>641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 x14ac:dyDescent="0.2">
      <c r="A66" s="30" t="s">
        <v>641</v>
      </c>
      <c r="B66" s="154" t="s">
        <v>591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 x14ac:dyDescent="0.2">
      <c r="A67" s="159" t="s">
        <v>642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 x14ac:dyDescent="0.2">
      <c r="A68" s="30" t="s">
        <v>643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 x14ac:dyDescent="0.2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 x14ac:dyDescent="0.2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 x14ac:dyDescent="0.2">
      <c r="A71" s="30" t="s">
        <v>644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 x14ac:dyDescent="0.2">
      <c r="A72" s="30" t="s">
        <v>645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 x14ac:dyDescent="0.2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 x14ac:dyDescent="0.2">
      <c r="A74" s="30" t="s">
        <v>645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 x14ac:dyDescent="0.2">
      <c r="A75" s="30" t="s">
        <v>645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 x14ac:dyDescent="0.2">
      <c r="A76" s="30" t="s">
        <v>645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 x14ac:dyDescent="0.2">
      <c r="A77" s="30" t="s">
        <v>645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 x14ac:dyDescent="0.2">
      <c r="A78" s="30" t="s">
        <v>645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 x14ac:dyDescent="0.2">
      <c r="A79" s="30" t="s">
        <v>645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 x14ac:dyDescent="0.2">
      <c r="A80" s="30" t="s">
        <v>645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 x14ac:dyDescent="0.2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 x14ac:dyDescent="0.2">
      <c r="A82" s="30" t="s">
        <v>645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 x14ac:dyDescent="0.2">
      <c r="A83" s="30" t="s">
        <v>645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 x14ac:dyDescent="0.2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 x14ac:dyDescent="0.2">
      <c r="A85" s="30" t="s">
        <v>646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 x14ac:dyDescent="0.2">
      <c r="A86" s="30" t="s">
        <v>647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 x14ac:dyDescent="0.2">
      <c r="A87" s="30" t="s">
        <v>648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 x14ac:dyDescent="0.2">
      <c r="A88" s="36" t="s">
        <v>649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 x14ac:dyDescent="0.2">
      <c r="A89" s="36" t="s">
        <v>650</v>
      </c>
      <c r="B89" s="155" t="s">
        <v>622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 x14ac:dyDescent="0.2">
      <c r="A90" s="36" t="s">
        <v>651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 x14ac:dyDescent="0.2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 x14ac:dyDescent="0.2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 x14ac:dyDescent="0.2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 x14ac:dyDescent="0.2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302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 x14ac:dyDescent="0.2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301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 x14ac:dyDescent="0.2">
      <c r="F96" s="54"/>
    </row>
    <row r="97" spans="6:6" x14ac:dyDescent="0.2">
      <c r="F97" s="39"/>
    </row>
    <row r="99" spans="6:6" x14ac:dyDescent="0.2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51"/>
  <sheetViews>
    <sheetView tabSelected="1" view="pageBreakPreview" zoomScale="106" zoomScaleSheetLayoutView="106" workbookViewId="0">
      <pane xSplit="2" ySplit="13" topLeftCell="C99" activePane="bottomRight" state="frozen"/>
      <selection pane="topRight" activeCell="C1" sqref="C1"/>
      <selection pane="bottomLeft" activeCell="A6" sqref="A6"/>
      <selection pane="bottomRight" activeCell="L121" sqref="L121"/>
    </sheetView>
  </sheetViews>
  <sheetFormatPr defaultColWidth="9.140625" defaultRowHeight="12" x14ac:dyDescent="0.2"/>
  <cols>
    <col min="1" max="1" width="38.42578125" style="297" customWidth="1"/>
    <col min="2" max="2" width="6.28515625" style="296" customWidth="1"/>
    <col min="3" max="3" width="9.140625" style="297" customWidth="1"/>
    <col min="4" max="4" width="9.5703125" style="297" customWidth="1"/>
    <col min="5" max="5" width="8.85546875" style="297" hidden="1" customWidth="1"/>
    <col min="6" max="6" width="11" style="367" customWidth="1"/>
    <col min="7" max="7" width="10.42578125" style="370" customWidth="1"/>
    <col min="8" max="8" width="10.5703125" style="370" hidden="1" customWidth="1"/>
    <col min="9" max="9" width="11.85546875" style="370" hidden="1" customWidth="1"/>
    <col min="10" max="10" width="9.5703125" style="367" customWidth="1"/>
    <col min="11" max="11" width="10.5703125" style="367" customWidth="1"/>
    <col min="12" max="12" width="10" style="367" customWidth="1"/>
    <col min="13" max="13" width="11" style="367" customWidth="1"/>
    <col min="14" max="14" width="9.140625" style="367" customWidth="1"/>
    <col min="15" max="15" width="11.5703125" style="367" customWidth="1"/>
    <col min="16" max="16" width="13" style="367" customWidth="1"/>
    <col min="17" max="17" width="12.28515625" style="367" hidden="1" customWidth="1"/>
    <col min="18" max="19" width="10" style="367" customWidth="1"/>
    <col min="20" max="20" width="9" style="367" customWidth="1"/>
    <col min="21" max="21" width="11.85546875" style="367" customWidth="1"/>
    <col min="22" max="22" width="15.42578125" style="297" customWidth="1"/>
    <col min="23" max="23" width="10.85546875" style="297" customWidth="1"/>
    <col min="24" max="24" width="9.7109375" style="297" bestFit="1" customWidth="1"/>
    <col min="25" max="25" width="11.140625" style="297" bestFit="1" customWidth="1"/>
    <col min="26" max="16384" width="9.140625" style="297"/>
  </cols>
  <sheetData>
    <row r="1" spans="1:25" ht="15" thickBot="1" x14ac:dyDescent="0.25">
      <c r="R1" s="538" t="s">
        <v>747</v>
      </c>
      <c r="S1" s="538"/>
      <c r="T1" s="538"/>
      <c r="U1" s="538"/>
    </row>
    <row r="2" spans="1:25" ht="15.75" customHeight="1" thickBot="1" x14ac:dyDescent="0.25">
      <c r="A2" s="528" t="s">
        <v>764</v>
      </c>
      <c r="B2" s="528"/>
      <c r="C2" s="528"/>
      <c r="D2" s="528"/>
      <c r="E2" s="528"/>
      <c r="F2" s="528"/>
      <c r="G2" s="528"/>
      <c r="H2" s="390"/>
      <c r="I2" s="390"/>
      <c r="J2" s="529" t="s">
        <v>701</v>
      </c>
      <c r="K2" s="529"/>
      <c r="L2" s="529"/>
      <c r="M2" s="391"/>
      <c r="N2" s="530">
        <v>580.10083999999995</v>
      </c>
      <c r="O2" s="530"/>
      <c r="P2" s="531" t="s">
        <v>665</v>
      </c>
      <c r="Q2" s="531"/>
      <c r="R2" s="531"/>
      <c r="S2" s="392"/>
      <c r="T2" s="391" t="s">
        <v>775</v>
      </c>
      <c r="U2" s="399">
        <v>8321.0550000000003</v>
      </c>
    </row>
    <row r="3" spans="1:25" s="397" customFormat="1" ht="16.5" customHeight="1" x14ac:dyDescent="0.2">
      <c r="A3" s="532" t="s">
        <v>73</v>
      </c>
      <c r="B3" s="532" t="s">
        <v>74</v>
      </c>
      <c r="C3" s="532" t="s">
        <v>702</v>
      </c>
      <c r="D3" s="534" t="s">
        <v>75</v>
      </c>
      <c r="E3" s="535"/>
      <c r="F3" s="532" t="s">
        <v>703</v>
      </c>
      <c r="G3" s="532" t="s">
        <v>654</v>
      </c>
      <c r="H3" s="532" t="s">
        <v>567</v>
      </c>
      <c r="I3" s="532" t="s">
        <v>258</v>
      </c>
      <c r="J3" s="532" t="s">
        <v>773</v>
      </c>
      <c r="K3" s="532" t="s">
        <v>704</v>
      </c>
      <c r="L3" s="532" t="s">
        <v>472</v>
      </c>
      <c r="M3" s="536" t="s">
        <v>599</v>
      </c>
      <c r="N3" s="532" t="s">
        <v>71</v>
      </c>
      <c r="O3" s="532" t="s">
        <v>79</v>
      </c>
      <c r="P3" s="532" t="s">
        <v>558</v>
      </c>
      <c r="Q3" s="378"/>
      <c r="R3" s="536" t="s">
        <v>655</v>
      </c>
      <c r="S3" s="378" t="s">
        <v>771</v>
      </c>
      <c r="T3" s="537" t="s">
        <v>769</v>
      </c>
      <c r="U3" s="537" t="s">
        <v>81</v>
      </c>
    </row>
    <row r="4" spans="1:25" s="397" customFormat="1" ht="14.25" customHeight="1" x14ac:dyDescent="0.2">
      <c r="A4" s="533"/>
      <c r="B4" s="533"/>
      <c r="C4" s="533"/>
      <c r="D4" s="153" t="s">
        <v>82</v>
      </c>
      <c r="E4" s="153" t="s">
        <v>705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377" t="s">
        <v>599</v>
      </c>
      <c r="R4" s="533"/>
      <c r="S4" s="377"/>
      <c r="T4" s="533"/>
      <c r="U4" s="533"/>
    </row>
    <row r="5" spans="1:25" ht="22.5" customHeight="1" x14ac:dyDescent="0.2">
      <c r="A5" s="372" t="s">
        <v>83</v>
      </c>
      <c r="B5" s="351">
        <v>200</v>
      </c>
      <c r="C5" s="353">
        <f>SUM(C6+C12+C79+C88+C93+C109+C113)</f>
        <v>1265.6348500000001</v>
      </c>
      <c r="D5" s="353">
        <f>SUM(D6+D12+D79+D87+D88+D93+D85+D86)</f>
        <v>1202.4785200000001</v>
      </c>
      <c r="E5" s="353">
        <f>SUM(E6+E12+E79+E87+E88+E93+E85+E86)</f>
        <v>0</v>
      </c>
      <c r="F5" s="353">
        <f>SUM(F6+F12+F79+F88+F93+F109+F113)</f>
        <v>87.588999999999999</v>
      </c>
      <c r="G5" s="353">
        <f>SUM(G6+G12+G79+G88+G93+G109+G113)</f>
        <v>113.66739999999999</v>
      </c>
      <c r="H5" s="353">
        <f>SUM(H6+H12+H79+H87+H88+H93+H85+H86)</f>
        <v>0</v>
      </c>
      <c r="I5" s="353">
        <f>SUM(I6+I12+I79+I87+I88+I93+I85+I86)</f>
        <v>0</v>
      </c>
      <c r="J5" s="353">
        <f>SUM(J6+J12+J79+J88+J93+J109+J113)</f>
        <v>37.242840000000001</v>
      </c>
      <c r="K5" s="353">
        <f>SUM(K6+K12+K79+K88+K93+K109+K113)</f>
        <v>812.11300000000006</v>
      </c>
      <c r="L5" s="353">
        <f>SUM(L6+L12+L79+L88+L93+L109+L113)</f>
        <v>4241.3053300000001</v>
      </c>
      <c r="M5" s="353">
        <f>SUM(M6+M12+M79+M88+M93+M109+M113)</f>
        <v>0</v>
      </c>
      <c r="N5" s="353">
        <f>SUM(N6+N12+N79+N88+N93+N109+N113)</f>
        <v>46.472819999999999</v>
      </c>
      <c r="O5" s="356">
        <f>L5+N5+M5</f>
        <v>4287.7781500000001</v>
      </c>
      <c r="P5" s="353">
        <f>SUM(P6+P12+P79+P88+P93+P109+P113)</f>
        <v>985.56999999999994</v>
      </c>
      <c r="Q5" s="353">
        <f t="shared" ref="Q5:T5" si="0">SUM(Q6+Q12+Q79+Q88+Q93+Q109+Q113)</f>
        <v>0</v>
      </c>
      <c r="R5" s="353">
        <f t="shared" si="0"/>
        <v>301.14499999999998</v>
      </c>
      <c r="S5" s="353">
        <f t="shared" si="0"/>
        <v>53.891999999999996</v>
      </c>
      <c r="T5" s="353">
        <f t="shared" si="0"/>
        <v>200.43102999999999</v>
      </c>
      <c r="U5" s="353">
        <f>C5+F5+G5+J5+K5+L5+M5+N5+P5+R5+S5+T5</f>
        <v>8145.0632699999987</v>
      </c>
      <c r="V5" s="341"/>
      <c r="W5" s="341"/>
      <c r="X5" s="298"/>
      <c r="Y5" s="298"/>
    </row>
    <row r="6" spans="1:25" ht="15.75" hidden="1" customHeight="1" x14ac:dyDescent="0.2">
      <c r="A6" s="373" t="s">
        <v>84</v>
      </c>
      <c r="B6" s="351">
        <v>210</v>
      </c>
      <c r="C6" s="353">
        <f t="shared" ref="C6:T6" si="1">SUM(C7+C8+C11)</f>
        <v>0</v>
      </c>
      <c r="D6" s="353">
        <f>SUM(D7+D8+D11)</f>
        <v>0</v>
      </c>
      <c r="E6" s="353">
        <f t="shared" si="1"/>
        <v>0</v>
      </c>
      <c r="F6" s="353">
        <f t="shared" si="1"/>
        <v>0</v>
      </c>
      <c r="G6" s="353">
        <f t="shared" si="1"/>
        <v>0</v>
      </c>
      <c r="H6" s="353">
        <f t="shared" si="1"/>
        <v>0</v>
      </c>
      <c r="I6" s="353">
        <f t="shared" si="1"/>
        <v>0</v>
      </c>
      <c r="J6" s="353">
        <f t="shared" si="1"/>
        <v>0</v>
      </c>
      <c r="K6" s="353">
        <f t="shared" si="1"/>
        <v>0</v>
      </c>
      <c r="L6" s="353">
        <f t="shared" si="1"/>
        <v>0</v>
      </c>
      <c r="M6" s="353">
        <f t="shared" si="1"/>
        <v>0</v>
      </c>
      <c r="N6" s="353">
        <f t="shared" si="1"/>
        <v>0</v>
      </c>
      <c r="O6" s="356">
        <f t="shared" ref="O6:O69" si="2">L6+N6+M6</f>
        <v>0</v>
      </c>
      <c r="P6" s="353">
        <f t="shared" si="1"/>
        <v>0</v>
      </c>
      <c r="Q6" s="353">
        <f t="shared" si="1"/>
        <v>0</v>
      </c>
      <c r="R6" s="353">
        <f t="shared" si="1"/>
        <v>0</v>
      </c>
      <c r="S6" s="353">
        <f t="shared" si="1"/>
        <v>0</v>
      </c>
      <c r="T6" s="353">
        <f t="shared" si="1"/>
        <v>0</v>
      </c>
      <c r="U6" s="356">
        <f t="shared" ref="U6:U69" si="3">C6+F6+G6+J6+K6+O6+P6+Q6+R6+T6</f>
        <v>0</v>
      </c>
      <c r="V6" s="341"/>
      <c r="W6" s="341"/>
      <c r="X6" s="298"/>
      <c r="Y6" s="298"/>
    </row>
    <row r="7" spans="1:25" ht="16.5" hidden="1" customHeight="1" x14ac:dyDescent="0.2">
      <c r="A7" s="374" t="s">
        <v>706</v>
      </c>
      <c r="B7" s="350">
        <v>211</v>
      </c>
      <c r="C7" s="354"/>
      <c r="D7" s="352"/>
      <c r="E7" s="352">
        <f>'[4]3кв'!E6+'[4]1 полуг'!E6</f>
        <v>0</v>
      </c>
      <c r="F7" s="352">
        <f>'[4]3кв'!F6+'[4]1 полуг'!F6</f>
        <v>0</v>
      </c>
      <c r="G7" s="352">
        <f>'[4]3кв'!H6+'[4]1 полуг'!G6</f>
        <v>0</v>
      </c>
      <c r="H7" s="352">
        <v>0</v>
      </c>
      <c r="I7" s="352">
        <f>'[4]3кв'!I6+'[4]1 полуг'!H6</f>
        <v>0</v>
      </c>
      <c r="J7" s="352"/>
      <c r="K7" s="352">
        <f>'[4]3кв'!M6+'[4]1 полуг'!K6</f>
        <v>0</v>
      </c>
      <c r="L7" s="352">
        <f>'[4]3кв'!N6+'[4]1 полуг'!L6</f>
        <v>0</v>
      </c>
      <c r="M7" s="352"/>
      <c r="N7" s="352">
        <f>'[4]3кв'!P6+'[4]1 полуг'!N6</f>
        <v>0</v>
      </c>
      <c r="O7" s="356">
        <f t="shared" si="2"/>
        <v>0</v>
      </c>
      <c r="P7" s="352"/>
      <c r="Q7" s="352"/>
      <c r="R7" s="352">
        <f>'[4]3кв'!S6+'[4]1 полуг'!R6</f>
        <v>0</v>
      </c>
      <c r="S7" s="352">
        <f>'[4]3кв'!T6+'[4]1 полуг'!S6</f>
        <v>0</v>
      </c>
      <c r="T7" s="352">
        <f>'[4]3кв'!T6+'[4]1 полуг'!S6</f>
        <v>0</v>
      </c>
      <c r="U7" s="356">
        <f t="shared" si="3"/>
        <v>0</v>
      </c>
      <c r="V7" s="341"/>
      <c r="W7" s="341"/>
      <c r="X7" s="298"/>
      <c r="Y7" s="298"/>
    </row>
    <row r="8" spans="1:25" hidden="1" x14ac:dyDescent="0.2">
      <c r="A8" s="374" t="s">
        <v>86</v>
      </c>
      <c r="B8" s="350">
        <v>212</v>
      </c>
      <c r="C8" s="352">
        <f t="shared" ref="C8:T8" si="4">SUM(C9:C10)</f>
        <v>0</v>
      </c>
      <c r="D8" s="353">
        <f>SUM(D9:D10)</f>
        <v>0</v>
      </c>
      <c r="E8" s="353">
        <f t="shared" si="4"/>
        <v>0</v>
      </c>
      <c r="F8" s="353">
        <f t="shared" si="4"/>
        <v>0</v>
      </c>
      <c r="G8" s="353">
        <f t="shared" si="4"/>
        <v>0</v>
      </c>
      <c r="H8" s="353">
        <f>SUM(H9:H10)</f>
        <v>0</v>
      </c>
      <c r="I8" s="353">
        <f t="shared" si="4"/>
        <v>0</v>
      </c>
      <c r="J8" s="353">
        <f t="shared" si="4"/>
        <v>0</v>
      </c>
      <c r="K8" s="353">
        <f t="shared" si="4"/>
        <v>0</v>
      </c>
      <c r="L8" s="353">
        <f>SUM(L9:L10)</f>
        <v>0</v>
      </c>
      <c r="M8" s="353">
        <f>SUM(M9:M10)</f>
        <v>0</v>
      </c>
      <c r="N8" s="353">
        <f t="shared" si="4"/>
        <v>0</v>
      </c>
      <c r="O8" s="356">
        <f t="shared" si="2"/>
        <v>0</v>
      </c>
      <c r="P8" s="353">
        <f t="shared" si="4"/>
        <v>0</v>
      </c>
      <c r="Q8" s="353">
        <f t="shared" si="4"/>
        <v>0</v>
      </c>
      <c r="R8" s="353">
        <f t="shared" si="4"/>
        <v>0</v>
      </c>
      <c r="S8" s="353">
        <f t="shared" si="4"/>
        <v>0</v>
      </c>
      <c r="T8" s="353">
        <f t="shared" si="4"/>
        <v>0</v>
      </c>
      <c r="U8" s="356">
        <f t="shared" si="3"/>
        <v>0</v>
      </c>
      <c r="V8" s="341"/>
      <c r="W8" s="341"/>
      <c r="X8" s="298"/>
      <c r="Y8" s="298"/>
    </row>
    <row r="9" spans="1:25" ht="12.75" hidden="1" customHeight="1" x14ac:dyDescent="0.2">
      <c r="A9" s="374" t="s">
        <v>87</v>
      </c>
      <c r="B9" s="350">
        <v>212</v>
      </c>
      <c r="C9" s="354"/>
      <c r="D9" s="354"/>
      <c r="E9" s="352">
        <f>'[4]3кв'!E8+'[4]1 полуг'!E8</f>
        <v>0</v>
      </c>
      <c r="F9" s="352">
        <f>'[4]3кв'!F8+'[4]1 полуг'!F8</f>
        <v>0</v>
      </c>
      <c r="G9" s="352"/>
      <c r="H9" s="352">
        <f>'[4]3кв'!I8+'[4]1 полуг'!H8</f>
        <v>0</v>
      </c>
      <c r="I9" s="352">
        <f>'[4]3кв'!I8+'[4]1 полуг'!H8</f>
        <v>0</v>
      </c>
      <c r="J9" s="352">
        <f>'[4]3кв'!L8+'[4]1 полуг'!J8</f>
        <v>0</v>
      </c>
      <c r="K9" s="352">
        <f>'[4]3кв'!M8+'[4]1 полуг'!K8</f>
        <v>0</v>
      </c>
      <c r="L9" s="352">
        <f>'[4]3кв'!N8+'[4]1 полуг'!L8</f>
        <v>0</v>
      </c>
      <c r="M9" s="352"/>
      <c r="N9" s="352"/>
      <c r="O9" s="356">
        <f t="shared" si="2"/>
        <v>0</v>
      </c>
      <c r="P9" s="352"/>
      <c r="Q9" s="352"/>
      <c r="R9" s="352"/>
      <c r="S9" s="352"/>
      <c r="T9" s="352">
        <f>'[4]3кв'!T8+'[4]1 полуг'!S8</f>
        <v>0</v>
      </c>
      <c r="U9" s="356">
        <f t="shared" si="3"/>
        <v>0</v>
      </c>
      <c r="V9" s="341"/>
      <c r="W9" s="341"/>
      <c r="X9" s="298"/>
      <c r="Y9" s="298"/>
    </row>
    <row r="10" spans="1:25" ht="12" hidden="1" customHeight="1" x14ac:dyDescent="0.2">
      <c r="A10" s="374" t="s">
        <v>88</v>
      </c>
      <c r="B10" s="350">
        <v>212</v>
      </c>
      <c r="C10" s="352">
        <f t="shared" ref="C10:D108" si="5">D10+E10</f>
        <v>0</v>
      </c>
      <c r="D10" s="352">
        <f>'[4]3кв'!D9+'[4]1 полуг'!D9</f>
        <v>0</v>
      </c>
      <c r="E10" s="352">
        <f>'[4]3кв'!E9+'[4]1 полуг'!E9</f>
        <v>0</v>
      </c>
      <c r="F10" s="352">
        <f>'[4]3кв'!F9+'[4]1 полуг'!F9</f>
        <v>0</v>
      </c>
      <c r="G10" s="352">
        <f>'[4]3кв'!H9+'[4]1 полуг'!G9</f>
        <v>0</v>
      </c>
      <c r="H10" s="352">
        <f>'[4]3кв'!I9+'[4]1 полуг'!H9</f>
        <v>0</v>
      </c>
      <c r="I10" s="352">
        <f>'[4]3кв'!I9+'[4]1 полуг'!H9</f>
        <v>0</v>
      </c>
      <c r="J10" s="352">
        <f>'[4]3кв'!L9+'[4]1 полуг'!J9</f>
        <v>0</v>
      </c>
      <c r="K10" s="352">
        <f>'[4]3кв'!M9+'[4]1 полуг'!K9</f>
        <v>0</v>
      </c>
      <c r="L10" s="352">
        <f>'[4]3кв'!N9+'[4]1 полуг'!L9</f>
        <v>0</v>
      </c>
      <c r="M10" s="352"/>
      <c r="N10" s="352">
        <f>'[4]3кв'!P9+'[4]1 полуг'!N9</f>
        <v>0</v>
      </c>
      <c r="O10" s="356">
        <f t="shared" si="2"/>
        <v>0</v>
      </c>
      <c r="P10" s="352">
        <f>'[4]3кв'!R9+'[4]1 полуг'!P9</f>
        <v>0</v>
      </c>
      <c r="Q10" s="352"/>
      <c r="R10" s="352"/>
      <c r="S10" s="352"/>
      <c r="T10" s="352">
        <f>'[4]3кв'!T9+'[4]1 полуг'!S9</f>
        <v>0</v>
      </c>
      <c r="U10" s="356">
        <f t="shared" si="3"/>
        <v>0</v>
      </c>
      <c r="V10" s="341"/>
      <c r="W10" s="341"/>
      <c r="X10" s="298"/>
      <c r="Y10" s="298"/>
    </row>
    <row r="11" spans="1:25" ht="12" hidden="1" customHeight="1" x14ac:dyDescent="0.2">
      <c r="A11" s="374" t="s">
        <v>89</v>
      </c>
      <c r="B11" s="350">
        <v>213</v>
      </c>
      <c r="C11" s="352">
        <f t="shared" si="5"/>
        <v>0</v>
      </c>
      <c r="D11" s="352">
        <f>'[4]3кв'!D10+'[4]1 полуг'!D10</f>
        <v>0</v>
      </c>
      <c r="E11" s="352">
        <f>'[4]3кв'!E10+'[4]1 полуг'!E10</f>
        <v>0</v>
      </c>
      <c r="F11" s="352">
        <f>'[4]3кв'!F10+'[4]1 полуг'!F10</f>
        <v>0</v>
      </c>
      <c r="G11" s="352">
        <f>'[4]3кв'!H10+'[4]1 полуг'!G10</f>
        <v>0</v>
      </c>
      <c r="H11" s="352">
        <f>'[4]3кв'!I10+'[4]1 полуг'!H10</f>
        <v>0</v>
      </c>
      <c r="I11" s="352">
        <f>'[4]3кв'!I10+'[4]1 полуг'!H10</f>
        <v>0</v>
      </c>
      <c r="J11" s="352">
        <f>'[4]3кв'!L10+'[4]1 полуг'!J10</f>
        <v>0</v>
      </c>
      <c r="K11" s="352">
        <f>'[4]3кв'!M10+'[4]1 полуг'!K10</f>
        <v>0</v>
      </c>
      <c r="L11" s="352">
        <f>'[4]3кв'!N10+'[4]1 полуг'!L10</f>
        <v>0</v>
      </c>
      <c r="M11" s="352"/>
      <c r="N11" s="352">
        <f>'[4]3кв'!P10+'[4]1 полуг'!N10</f>
        <v>0</v>
      </c>
      <c r="O11" s="356">
        <f t="shared" si="2"/>
        <v>0</v>
      </c>
      <c r="P11" s="352"/>
      <c r="Q11" s="352"/>
      <c r="R11" s="352"/>
      <c r="S11" s="352"/>
      <c r="T11" s="352"/>
      <c r="U11" s="356">
        <f t="shared" si="3"/>
        <v>0</v>
      </c>
      <c r="V11" s="341"/>
      <c r="W11" s="341"/>
      <c r="X11" s="298"/>
      <c r="Y11" s="298"/>
    </row>
    <row r="12" spans="1:25" s="299" customFormat="1" ht="12" customHeight="1" x14ac:dyDescent="0.2">
      <c r="A12" s="41" t="s">
        <v>90</v>
      </c>
      <c r="B12" s="351">
        <v>220</v>
      </c>
      <c r="C12" s="353">
        <f>SUM(C13+C15+C18+C23+C39)</f>
        <v>889.33752000000004</v>
      </c>
      <c r="D12" s="353">
        <f t="shared" ref="D12:E12" si="6">SUM(D13+D15+D18+D22+D23+D39)</f>
        <v>889.33752000000004</v>
      </c>
      <c r="E12" s="353">
        <f t="shared" si="6"/>
        <v>0</v>
      </c>
      <c r="F12" s="353">
        <f>SUM(F13+F15+F18+F23+F39)</f>
        <v>87.588999999999999</v>
      </c>
      <c r="G12" s="353">
        <f>SUM(G13+G15+G18+G23+G39)</f>
        <v>76.102399999999989</v>
      </c>
      <c r="H12" s="353">
        <f t="shared" ref="H12:P12" si="7">SUM(H13+H15+H18+H23+H39)</f>
        <v>0</v>
      </c>
      <c r="I12" s="353">
        <f t="shared" si="7"/>
        <v>0</v>
      </c>
      <c r="J12" s="353">
        <f t="shared" si="7"/>
        <v>14.503839999999999</v>
      </c>
      <c r="K12" s="353">
        <f t="shared" si="7"/>
        <v>812.11300000000006</v>
      </c>
      <c r="L12" s="353">
        <f t="shared" si="7"/>
        <v>3512.7453299999997</v>
      </c>
      <c r="M12" s="353">
        <f t="shared" si="7"/>
        <v>0</v>
      </c>
      <c r="N12" s="353">
        <f t="shared" si="7"/>
        <v>46.472819999999999</v>
      </c>
      <c r="O12" s="356">
        <f t="shared" si="2"/>
        <v>3559.2181499999997</v>
      </c>
      <c r="P12" s="353">
        <f t="shared" si="7"/>
        <v>954.66099999999994</v>
      </c>
      <c r="Q12" s="353">
        <f t="shared" ref="Q12" si="8">SUM(Q13+Q15+Q18+Q23+Q39)</f>
        <v>0</v>
      </c>
      <c r="R12" s="353">
        <f t="shared" ref="R12" si="9">SUM(R13+R15+R18+R23+R39)</f>
        <v>267.22699999999998</v>
      </c>
      <c r="S12" s="353">
        <f t="shared" ref="S12" si="10">SUM(S13+S15+S18+S23+S39)</f>
        <v>0</v>
      </c>
      <c r="T12" s="353">
        <f t="shared" ref="T12" si="11">SUM(T13+T15+T18+T23+T39)</f>
        <v>198.29703000000001</v>
      </c>
      <c r="U12" s="356">
        <f t="shared" si="3"/>
        <v>6859.0489399999997</v>
      </c>
      <c r="V12" s="386"/>
      <c r="W12" s="386"/>
      <c r="X12" s="387"/>
      <c r="Y12" s="387"/>
    </row>
    <row r="13" spans="1:25" ht="15" customHeight="1" x14ac:dyDescent="0.2">
      <c r="A13" s="374" t="s">
        <v>707</v>
      </c>
      <c r="B13" s="350">
        <v>221</v>
      </c>
      <c r="C13" s="354">
        <v>28.564879999999999</v>
      </c>
      <c r="D13" s="354">
        <v>28.564879999999999</v>
      </c>
      <c r="E13" s="354">
        <f>'[4]3кв'!E12+'[4]1 полуг'!E12</f>
        <v>0</v>
      </c>
      <c r="F13" s="354">
        <f>'[4]3кв'!F12+'[4]1 полуг'!F12</f>
        <v>0</v>
      </c>
      <c r="G13" s="352">
        <v>43.906399999999998</v>
      </c>
      <c r="H13" s="352">
        <v>0</v>
      </c>
      <c r="I13" s="352">
        <f>'[4]3кв'!I12+'[4]1 полуг'!H12</f>
        <v>0</v>
      </c>
      <c r="J13" s="352">
        <v>8.9288399999999992</v>
      </c>
      <c r="K13" s="352">
        <f>'[4]3кв'!M12+'[4]1 полуг'!K12</f>
        <v>0</v>
      </c>
      <c r="L13" s="354">
        <v>24.561330000000002</v>
      </c>
      <c r="M13" s="352"/>
      <c r="N13" s="352">
        <v>5.8018200000000002</v>
      </c>
      <c r="O13" s="356">
        <f t="shared" si="2"/>
        <v>30.363150000000001</v>
      </c>
      <c r="P13" s="352"/>
      <c r="Q13" s="352"/>
      <c r="R13" s="352"/>
      <c r="S13" s="352"/>
      <c r="T13" s="352">
        <v>17.641030000000001</v>
      </c>
      <c r="U13" s="356">
        <f t="shared" si="3"/>
        <v>129.40429999999998</v>
      </c>
      <c r="V13" s="341"/>
      <c r="W13" s="341"/>
      <c r="X13" s="298"/>
      <c r="Y13" s="298"/>
    </row>
    <row r="14" spans="1:25" ht="12.75" customHeight="1" x14ac:dyDescent="0.2">
      <c r="A14" s="183" t="s">
        <v>656</v>
      </c>
      <c r="B14" s="350">
        <v>221</v>
      </c>
      <c r="C14" s="355">
        <f t="shared" si="5"/>
        <v>0</v>
      </c>
      <c r="D14" s="354"/>
      <c r="E14" s="354"/>
      <c r="F14" s="354"/>
      <c r="G14" s="352"/>
      <c r="H14" s="352"/>
      <c r="I14" s="352"/>
      <c r="J14" s="352"/>
      <c r="K14" s="352"/>
      <c r="L14" s="354">
        <f>'[4]1 полуг'!L13</f>
        <v>0</v>
      </c>
      <c r="M14" s="352">
        <f>'[4]1 полуг'!M13</f>
        <v>0</v>
      </c>
      <c r="N14" s="352">
        <f>'[4]1 полуг'!N13</f>
        <v>0</v>
      </c>
      <c r="O14" s="356">
        <f t="shared" si="2"/>
        <v>0</v>
      </c>
      <c r="P14" s="352"/>
      <c r="Q14" s="352"/>
      <c r="R14" s="352"/>
      <c r="S14" s="352"/>
      <c r="T14" s="352"/>
      <c r="U14" s="356">
        <f t="shared" si="3"/>
        <v>0</v>
      </c>
      <c r="V14" s="341"/>
      <c r="W14" s="341"/>
      <c r="X14" s="298"/>
      <c r="Y14" s="298"/>
    </row>
    <row r="15" spans="1:25" ht="12.75" x14ac:dyDescent="0.2">
      <c r="A15" s="383" t="s">
        <v>92</v>
      </c>
      <c r="B15" s="351">
        <v>222</v>
      </c>
      <c r="C15" s="356">
        <f>C16+C17</f>
        <v>0</v>
      </c>
      <c r="D15" s="356">
        <f>D16+D17</f>
        <v>0</v>
      </c>
      <c r="E15" s="356">
        <f t="shared" ref="E15" si="12">E16+E17</f>
        <v>0</v>
      </c>
      <c r="F15" s="356">
        <f>F16+F17</f>
        <v>0</v>
      </c>
      <c r="G15" s="356">
        <f t="shared" ref="G15:P15" si="13">G16+G17</f>
        <v>0</v>
      </c>
      <c r="H15" s="356">
        <f t="shared" si="13"/>
        <v>0</v>
      </c>
      <c r="I15" s="356">
        <f t="shared" si="13"/>
        <v>0</v>
      </c>
      <c r="J15" s="356">
        <f t="shared" si="13"/>
        <v>0</v>
      </c>
      <c r="K15" s="356">
        <f t="shared" si="13"/>
        <v>0</v>
      </c>
      <c r="L15" s="356">
        <f t="shared" si="13"/>
        <v>10.5</v>
      </c>
      <c r="M15" s="356">
        <f t="shared" si="13"/>
        <v>0</v>
      </c>
      <c r="N15" s="356">
        <f t="shared" si="13"/>
        <v>0</v>
      </c>
      <c r="O15" s="356">
        <f t="shared" si="2"/>
        <v>10.5</v>
      </c>
      <c r="P15" s="356">
        <f t="shared" si="13"/>
        <v>0</v>
      </c>
      <c r="Q15" s="356">
        <f t="shared" ref="Q15" si="14">Q16+Q17</f>
        <v>0</v>
      </c>
      <c r="R15" s="356">
        <f t="shared" ref="R15" si="15">R16+R17</f>
        <v>0</v>
      </c>
      <c r="S15" s="356">
        <f t="shared" ref="S15:T15" si="16">S16+S17</f>
        <v>0</v>
      </c>
      <c r="T15" s="356">
        <f t="shared" si="16"/>
        <v>0</v>
      </c>
      <c r="U15" s="356">
        <f t="shared" si="3"/>
        <v>10.5</v>
      </c>
      <c r="V15" s="341"/>
      <c r="W15" s="341"/>
      <c r="X15" s="298"/>
      <c r="Y15" s="298"/>
    </row>
    <row r="16" spans="1:25" ht="12.75" customHeight="1" x14ac:dyDescent="0.2">
      <c r="A16" s="287" t="s">
        <v>93</v>
      </c>
      <c r="B16" s="350">
        <v>222</v>
      </c>
      <c r="C16" s="354">
        <f t="shared" si="5"/>
        <v>0</v>
      </c>
      <c r="D16" s="354">
        <f>'[4]3кв'!D14+'[4]1 полуг'!D15</f>
        <v>0</v>
      </c>
      <c r="E16" s="354">
        <f>'[4]3кв'!E14+'[4]1 полуг'!E15</f>
        <v>0</v>
      </c>
      <c r="F16" s="354"/>
      <c r="G16" s="352">
        <f>'[4]3кв'!H14+'[4]1 полуг'!G15</f>
        <v>0</v>
      </c>
      <c r="H16" s="352">
        <f>'[4]3кв'!I14+'[4]1 полуг'!H15</f>
        <v>0</v>
      </c>
      <c r="I16" s="352">
        <f>'[4]3кв'!I14+'[4]1 полуг'!H15</f>
        <v>0</v>
      </c>
      <c r="J16" s="352">
        <f>'[4]3кв'!L14+'[4]1 полуг'!J15</f>
        <v>0</v>
      </c>
      <c r="K16" s="352"/>
      <c r="L16" s="354">
        <v>10.5</v>
      </c>
      <c r="M16" s="352"/>
      <c r="N16" s="352">
        <f>'[4]3кв'!P14+'[4]1 полуг'!N15</f>
        <v>0</v>
      </c>
      <c r="O16" s="356">
        <f t="shared" si="2"/>
        <v>10.5</v>
      </c>
      <c r="P16" s="352">
        <f>'[4]3кв'!R14+'[4]1 полуг'!P15</f>
        <v>0</v>
      </c>
      <c r="Q16" s="352">
        <f>'[4]3кв'!K14</f>
        <v>0</v>
      </c>
      <c r="R16" s="352">
        <f>'[4]3кв'!S14+'[4]1 полуг'!R15</f>
        <v>0</v>
      </c>
      <c r="S16" s="352"/>
      <c r="T16" s="352">
        <f>'[4]3кв'!T14+'[4]1 полуг'!S15</f>
        <v>0</v>
      </c>
      <c r="U16" s="356">
        <f t="shared" si="3"/>
        <v>10.5</v>
      </c>
      <c r="V16" s="341"/>
      <c r="W16" s="341"/>
      <c r="X16" s="298"/>
      <c r="Y16" s="298"/>
    </row>
    <row r="17" spans="1:25" ht="15" customHeight="1" x14ac:dyDescent="0.2">
      <c r="A17" s="287" t="s">
        <v>94</v>
      </c>
      <c r="B17" s="350">
        <v>222</v>
      </c>
      <c r="C17" s="354">
        <f t="shared" si="5"/>
        <v>0</v>
      </c>
      <c r="D17" s="354">
        <f>'[4]3кв'!D15+'[4]1 полуг'!D16</f>
        <v>0</v>
      </c>
      <c r="E17" s="354">
        <f>'[4]3кв'!E15+'[4]1 полуг'!E16</f>
        <v>0</v>
      </c>
      <c r="F17" s="354"/>
      <c r="G17" s="352">
        <f>'[4]3кв'!H15+'[4]1 полуг'!G16</f>
        <v>0</v>
      </c>
      <c r="H17" s="352">
        <f>'[4]3кв'!I15+'[4]1 полуг'!H16</f>
        <v>0</v>
      </c>
      <c r="I17" s="352">
        <f>'[4]3кв'!I15+'[4]1 полуг'!H16</f>
        <v>0</v>
      </c>
      <c r="J17" s="352">
        <f>'[4]3кв'!L15+'[4]1 полуг'!J16</f>
        <v>0</v>
      </c>
      <c r="K17" s="352">
        <f>'[4]3кв'!M15+'[4]1 полуг'!K16</f>
        <v>0</v>
      </c>
      <c r="L17" s="354">
        <f>'[4]3кв'!N15+'[4]1 полуг'!L16</f>
        <v>0</v>
      </c>
      <c r="M17" s="352">
        <f>'[4]1 полуг'!M16+'[4]3кв'!O15</f>
        <v>0</v>
      </c>
      <c r="N17" s="352">
        <f>'[4]3кв'!P15+'[4]1 полуг'!N16</f>
        <v>0</v>
      </c>
      <c r="O17" s="356">
        <f t="shared" si="2"/>
        <v>0</v>
      </c>
      <c r="P17" s="352">
        <f>'[4]3кв'!R15+'[4]1 полуг'!P16</f>
        <v>0</v>
      </c>
      <c r="Q17" s="352"/>
      <c r="R17" s="352">
        <f>'[4]3кв'!S15+'[4]1 полуг'!R16</f>
        <v>0</v>
      </c>
      <c r="S17" s="352"/>
      <c r="T17" s="352">
        <f>'[4]3кв'!T15+'[4]1 полуг'!S16</f>
        <v>0</v>
      </c>
      <c r="U17" s="356">
        <f t="shared" si="3"/>
        <v>0</v>
      </c>
      <c r="V17" s="341"/>
      <c r="W17" s="341"/>
      <c r="X17" s="298"/>
      <c r="Y17" s="298"/>
    </row>
    <row r="18" spans="1:25" ht="12.75" x14ac:dyDescent="0.2">
      <c r="A18" s="383" t="s">
        <v>95</v>
      </c>
      <c r="B18" s="351">
        <v>223</v>
      </c>
      <c r="C18" s="356">
        <f>SUM(C19:C21)</f>
        <v>790.23464000000001</v>
      </c>
      <c r="D18" s="356">
        <f>SUM(D19:D22)</f>
        <v>790.23464000000001</v>
      </c>
      <c r="E18" s="356">
        <f t="shared" ref="E18" si="17">SUM(E19:E21)</f>
        <v>0</v>
      </c>
      <c r="F18" s="356">
        <f>SUM(F19:F21)</f>
        <v>0</v>
      </c>
      <c r="G18" s="356">
        <f t="shared" ref="G18:P18" si="18">SUM(G19:G21)</f>
        <v>0</v>
      </c>
      <c r="H18" s="356">
        <f t="shared" si="18"/>
        <v>0</v>
      </c>
      <c r="I18" s="356">
        <f t="shared" si="18"/>
        <v>0</v>
      </c>
      <c r="J18" s="356">
        <f t="shared" si="18"/>
        <v>0</v>
      </c>
      <c r="K18" s="356">
        <f t="shared" si="18"/>
        <v>649.423</v>
      </c>
      <c r="L18" s="356">
        <f t="shared" si="18"/>
        <v>3326.3829999999998</v>
      </c>
      <c r="M18" s="356">
        <f t="shared" si="18"/>
        <v>0</v>
      </c>
      <c r="N18" s="356">
        <f t="shared" si="18"/>
        <v>0</v>
      </c>
      <c r="O18" s="356">
        <f t="shared" si="2"/>
        <v>3326.3829999999998</v>
      </c>
      <c r="P18" s="356">
        <f t="shared" si="18"/>
        <v>891.40099999999995</v>
      </c>
      <c r="Q18" s="356">
        <f t="shared" ref="Q18" si="19">SUM(Q19:Q21)</f>
        <v>0</v>
      </c>
      <c r="R18" s="356">
        <f t="shared" ref="R18" si="20">SUM(R19:R21)</f>
        <v>267.22699999999998</v>
      </c>
      <c r="S18" s="356">
        <f t="shared" ref="S18" si="21">SUM(S19:S21)</f>
        <v>0</v>
      </c>
      <c r="T18" s="356">
        <f t="shared" ref="T18" si="22">SUM(T19:T21)</f>
        <v>0</v>
      </c>
      <c r="U18" s="356">
        <f t="shared" si="3"/>
        <v>5924.668639999999</v>
      </c>
      <c r="V18" s="341"/>
      <c r="W18" s="341"/>
      <c r="X18" s="298"/>
      <c r="Y18" s="298"/>
    </row>
    <row r="19" spans="1:25" ht="12.75" customHeight="1" x14ac:dyDescent="0.2">
      <c r="A19" s="287" t="s">
        <v>96</v>
      </c>
      <c r="B19" s="350">
        <v>223</v>
      </c>
      <c r="C19" s="354">
        <f>347.44064+274.366</f>
        <v>621.80664000000002</v>
      </c>
      <c r="D19" s="354">
        <f>347.44064+274.366</f>
        <v>621.80664000000002</v>
      </c>
      <c r="E19" s="354">
        <f>'[4]3кв'!E17+'[4]1 полуг'!E18</f>
        <v>0</v>
      </c>
      <c r="F19" s="354">
        <f>'[4]3кв'!F17+'[4]1 полуг'!F18</f>
        <v>0</v>
      </c>
      <c r="G19" s="352">
        <f>'[4]3кв'!H17+'[4]1 полуг'!G18</f>
        <v>0</v>
      </c>
      <c r="H19" s="352">
        <f>'[4]3кв'!I17+'[4]1 полуг'!H18</f>
        <v>0</v>
      </c>
      <c r="I19" s="352">
        <f>'[4]3кв'!I17+'[4]1 полуг'!H18</f>
        <v>0</v>
      </c>
      <c r="J19" s="352">
        <f>'[4]3кв'!L17+'[4]1 полуг'!J18</f>
        <v>0</v>
      </c>
      <c r="K19" s="352">
        <f>'[4]3кв'!M17+'[4]1 полуг'!K18</f>
        <v>0</v>
      </c>
      <c r="L19" s="354">
        <v>1255.45</v>
      </c>
      <c r="M19" s="352"/>
      <c r="N19" s="352">
        <f>'[4]3кв'!P17+'[4]1 полуг'!N18</f>
        <v>0</v>
      </c>
      <c r="O19" s="356">
        <f t="shared" si="2"/>
        <v>1255.45</v>
      </c>
      <c r="P19" s="352">
        <v>755.79499999999996</v>
      </c>
      <c r="Q19" s="352"/>
      <c r="R19" s="352">
        <v>1.542</v>
      </c>
      <c r="S19" s="352"/>
      <c r="T19" s="352">
        <f>'[4]3кв'!T17+'[4]1 полуг'!S18</f>
        <v>0</v>
      </c>
      <c r="U19" s="356">
        <f t="shared" si="3"/>
        <v>2634.5936400000001</v>
      </c>
      <c r="V19" s="341"/>
      <c r="W19" s="341"/>
      <c r="X19" s="298"/>
      <c r="Y19" s="298"/>
    </row>
    <row r="20" spans="1:25" x14ac:dyDescent="0.2">
      <c r="A20" s="287" t="s">
        <v>97</v>
      </c>
      <c r="B20" s="350">
        <v>223</v>
      </c>
      <c r="C20" s="354">
        <v>168.428</v>
      </c>
      <c r="D20" s="354">
        <v>168.428</v>
      </c>
      <c r="E20" s="354">
        <f>'[4]3кв'!E18+'[4]1 полуг'!E19</f>
        <v>0</v>
      </c>
      <c r="F20" s="354">
        <f>'[4]3кв'!F18+'[4]1 полуг'!F19</f>
        <v>0</v>
      </c>
      <c r="G20" s="352">
        <f>'[4]3кв'!H18+'[4]1 полуг'!G19</f>
        <v>0</v>
      </c>
      <c r="H20" s="352">
        <f>'[4]3кв'!I18+'[4]1 полуг'!H19</f>
        <v>0</v>
      </c>
      <c r="I20" s="352">
        <f>'[4]3кв'!I18+'[4]1 полуг'!H19</f>
        <v>0</v>
      </c>
      <c r="J20" s="352">
        <f>'[4]3кв'!L18+'[4]1 полуг'!J19</f>
        <v>0</v>
      </c>
      <c r="K20" s="352">
        <v>649.423</v>
      </c>
      <c r="L20" s="354">
        <v>1644.8489999999999</v>
      </c>
      <c r="M20" s="352"/>
      <c r="N20" s="352">
        <f>'[4]3кв'!P18+'[4]1 полуг'!N19</f>
        <v>0</v>
      </c>
      <c r="O20" s="356">
        <f t="shared" si="2"/>
        <v>1644.8489999999999</v>
      </c>
      <c r="P20" s="352">
        <v>117.264</v>
      </c>
      <c r="Q20" s="352"/>
      <c r="R20" s="352">
        <v>120.554</v>
      </c>
      <c r="S20" s="352"/>
      <c r="T20" s="352">
        <f>'[4]3кв'!T18+'[4]1 полуг'!S19</f>
        <v>0</v>
      </c>
      <c r="U20" s="356">
        <f t="shared" si="3"/>
        <v>2700.518</v>
      </c>
      <c r="V20" s="341"/>
      <c r="W20" s="341"/>
      <c r="X20" s="298"/>
      <c r="Y20" s="298"/>
    </row>
    <row r="21" spans="1:25" x14ac:dyDescent="0.2">
      <c r="A21" s="289" t="s">
        <v>98</v>
      </c>
      <c r="B21" s="350">
        <v>223</v>
      </c>
      <c r="C21" s="354"/>
      <c r="D21" s="354"/>
      <c r="E21" s="354">
        <f>'[4]3кв'!E19+'[4]1 полуг'!E20</f>
        <v>0</v>
      </c>
      <c r="F21" s="354">
        <f>'[4]3кв'!F19+'[4]1 полуг'!F20</f>
        <v>0</v>
      </c>
      <c r="G21" s="352">
        <f>'[4]3кв'!H19+'[4]1 полуг'!G20</f>
        <v>0</v>
      </c>
      <c r="H21" s="352">
        <f>'[4]3кв'!I19+'[4]1 полуг'!H20</f>
        <v>0</v>
      </c>
      <c r="I21" s="352">
        <f>'[4]3кв'!I19+'[4]1 полуг'!H20</f>
        <v>0</v>
      </c>
      <c r="J21" s="352">
        <f>'[4]3кв'!L19+'[4]1 полуг'!J20</f>
        <v>0</v>
      </c>
      <c r="K21" s="352">
        <f>'[4]3кв'!M19+'[4]1 полуг'!K20</f>
        <v>0</v>
      </c>
      <c r="L21" s="352">
        <v>426.084</v>
      </c>
      <c r="M21" s="352"/>
      <c r="N21" s="352">
        <f>'[4]3кв'!P19+'[4]1 полуг'!N20</f>
        <v>0</v>
      </c>
      <c r="O21" s="356">
        <f t="shared" si="2"/>
        <v>426.084</v>
      </c>
      <c r="P21" s="352">
        <v>18.341999999999999</v>
      </c>
      <c r="Q21" s="352"/>
      <c r="R21" s="352">
        <v>145.131</v>
      </c>
      <c r="S21" s="352"/>
      <c r="T21" s="352">
        <f>'[4]3кв'!T19+'[4]1 полуг'!S20</f>
        <v>0</v>
      </c>
      <c r="U21" s="356">
        <f t="shared" si="3"/>
        <v>589.55700000000002</v>
      </c>
      <c r="V21" s="341"/>
      <c r="W21" s="341"/>
      <c r="X21" s="298"/>
      <c r="Y21" s="298"/>
    </row>
    <row r="22" spans="1:25" ht="12" customHeight="1" x14ac:dyDescent="0.2">
      <c r="A22" s="289" t="s">
        <v>152</v>
      </c>
      <c r="B22" s="351">
        <v>224</v>
      </c>
      <c r="C22" s="356">
        <f t="shared" si="5"/>
        <v>0</v>
      </c>
      <c r="D22" s="354">
        <f>'[4]3кв'!D20+'[4]1 полуг'!D21</f>
        <v>0</v>
      </c>
      <c r="E22" s="354">
        <f>'[4]3кв'!E20+'[4]1 полуг'!E21</f>
        <v>0</v>
      </c>
      <c r="F22" s="354">
        <f>'[4]3кв'!F20+'[4]1 полуг'!F21</f>
        <v>0</v>
      </c>
      <c r="G22" s="352">
        <f>'[4]3кв'!H20+'[4]1 полуг'!G21</f>
        <v>0</v>
      </c>
      <c r="H22" s="352">
        <f>'[4]3кв'!I20+'[4]1 полуг'!H21</f>
        <v>0</v>
      </c>
      <c r="I22" s="352">
        <f>'[4]3кв'!I20+'[4]1 полуг'!H21</f>
        <v>0</v>
      </c>
      <c r="J22" s="352">
        <f>'[4]3кв'!L20+'[4]1 полуг'!J21</f>
        <v>0</v>
      </c>
      <c r="K22" s="352">
        <f>'[4]3кв'!M20+'[4]1 полуг'!K21</f>
        <v>0</v>
      </c>
      <c r="L22" s="352">
        <f>'[4]3кв'!N20+'[4]1 полуг'!L21</f>
        <v>0</v>
      </c>
      <c r="M22" s="352"/>
      <c r="N22" s="352">
        <f>'[4]3кв'!P20+'[4]1 полуг'!N21</f>
        <v>0</v>
      </c>
      <c r="O22" s="356">
        <f t="shared" si="2"/>
        <v>0</v>
      </c>
      <c r="P22" s="352">
        <f>'[4]3кв'!R20+'[4]1 полуг'!P21</f>
        <v>0</v>
      </c>
      <c r="Q22" s="352"/>
      <c r="R22" s="352">
        <f>'[4]3кв'!S20+'[4]1 полуг'!R21</f>
        <v>0</v>
      </c>
      <c r="S22" s="352"/>
      <c r="T22" s="352">
        <f>'[4]3кв'!T20+'[4]1 полуг'!S21</f>
        <v>0</v>
      </c>
      <c r="U22" s="356">
        <f t="shared" si="3"/>
        <v>0</v>
      </c>
      <c r="V22" s="341"/>
      <c r="W22" s="341"/>
      <c r="X22" s="298"/>
      <c r="Y22" s="298"/>
    </row>
    <row r="23" spans="1:25" ht="12.75" x14ac:dyDescent="0.2">
      <c r="A23" s="384" t="s">
        <v>99</v>
      </c>
      <c r="B23" s="351">
        <v>225</v>
      </c>
      <c r="C23" s="356">
        <f t="shared" ref="C23:T23" si="23">SUM(C24:C38)</f>
        <v>17.329999999999998</v>
      </c>
      <c r="D23" s="356">
        <f t="shared" si="23"/>
        <v>17.329999999999998</v>
      </c>
      <c r="E23" s="356">
        <f t="shared" si="23"/>
        <v>0</v>
      </c>
      <c r="F23" s="356">
        <f t="shared" si="23"/>
        <v>87.588999999999999</v>
      </c>
      <c r="G23" s="356">
        <f t="shared" si="23"/>
        <v>0</v>
      </c>
      <c r="H23" s="356">
        <f t="shared" si="23"/>
        <v>0</v>
      </c>
      <c r="I23" s="356">
        <f t="shared" si="23"/>
        <v>0</v>
      </c>
      <c r="J23" s="356">
        <f t="shared" si="23"/>
        <v>1.6</v>
      </c>
      <c r="K23" s="356">
        <f t="shared" si="23"/>
        <v>0</v>
      </c>
      <c r="L23" s="356">
        <f t="shared" si="23"/>
        <v>0</v>
      </c>
      <c r="M23" s="356">
        <f t="shared" si="23"/>
        <v>0</v>
      </c>
      <c r="N23" s="356">
        <f t="shared" si="23"/>
        <v>30</v>
      </c>
      <c r="O23" s="356">
        <f t="shared" si="2"/>
        <v>30</v>
      </c>
      <c r="P23" s="356">
        <f t="shared" si="23"/>
        <v>0</v>
      </c>
      <c r="Q23" s="356">
        <f t="shared" si="23"/>
        <v>0</v>
      </c>
      <c r="R23" s="356">
        <f t="shared" si="23"/>
        <v>0</v>
      </c>
      <c r="S23" s="356">
        <f t="shared" si="23"/>
        <v>0</v>
      </c>
      <c r="T23" s="356">
        <f t="shared" si="23"/>
        <v>0</v>
      </c>
      <c r="U23" s="356">
        <f t="shared" si="3"/>
        <v>136.51900000000001</v>
      </c>
      <c r="V23" s="341"/>
      <c r="W23" s="341"/>
      <c r="X23" s="298"/>
      <c r="Y23" s="298"/>
    </row>
    <row r="24" spans="1:25" ht="14.25" customHeight="1" x14ac:dyDescent="0.2">
      <c r="A24" s="389" t="s">
        <v>708</v>
      </c>
      <c r="B24" s="350">
        <v>225</v>
      </c>
      <c r="C24" s="354">
        <f t="shared" si="5"/>
        <v>0</v>
      </c>
      <c r="D24" s="354">
        <f t="shared" si="5"/>
        <v>0</v>
      </c>
      <c r="E24" s="354">
        <f>'[4]3кв'!E22+'[4]1 полуг'!E23</f>
        <v>0</v>
      </c>
      <c r="F24" s="354">
        <f>'[4]3кв'!F22+'[4]1 полуг'!F23</f>
        <v>0</v>
      </c>
      <c r="G24" s="352">
        <f>'[4]3кв'!H22+'[4]1 полуг'!G23</f>
        <v>0</v>
      </c>
      <c r="H24" s="352">
        <f>'[4]3кв'!I22+'[4]1 полуг'!H23</f>
        <v>0</v>
      </c>
      <c r="I24" s="352">
        <f>'[4]3кв'!I22+'[4]1 полуг'!H23</f>
        <v>0</v>
      </c>
      <c r="J24" s="352">
        <f>'[4]3кв'!L22+'[4]1 полуг'!J23</f>
        <v>0</v>
      </c>
      <c r="K24" s="352">
        <f>'[4]3кв'!M22+'[4]1 полуг'!K23</f>
        <v>0</v>
      </c>
      <c r="L24" s="352">
        <f>'[4]3кв'!N24</f>
        <v>0</v>
      </c>
      <c r="M24" s="352">
        <f>'[4]3кв'!O24</f>
        <v>0</v>
      </c>
      <c r="N24" s="352">
        <f>'[4]3кв'!P22+'[4]1 полуг'!N23</f>
        <v>0</v>
      </c>
      <c r="O24" s="356">
        <f t="shared" si="2"/>
        <v>0</v>
      </c>
      <c r="P24" s="352">
        <f>'[4]3кв'!R22+'[4]1 полуг'!P23</f>
        <v>0</v>
      </c>
      <c r="Q24" s="352"/>
      <c r="R24" s="352">
        <f>'[4]3кв'!S22+'[4]1 полуг'!R23</f>
        <v>0</v>
      </c>
      <c r="S24" s="352"/>
      <c r="T24" s="352">
        <f>'[4]3кв'!T22+'[4]1 полуг'!S23</f>
        <v>0</v>
      </c>
      <c r="U24" s="356">
        <f t="shared" si="3"/>
        <v>0</v>
      </c>
      <c r="V24" s="341"/>
      <c r="W24" s="341"/>
      <c r="X24" s="298"/>
      <c r="Y24" s="298"/>
    </row>
    <row r="25" spans="1:25" ht="15" customHeight="1" x14ac:dyDescent="0.2">
      <c r="A25" s="389" t="s">
        <v>770</v>
      </c>
      <c r="B25" s="350">
        <v>225</v>
      </c>
      <c r="C25" s="354"/>
      <c r="D25" s="354"/>
      <c r="E25" s="354">
        <f>'[4]3кв'!E23+'[4]1 полуг'!E24</f>
        <v>0</v>
      </c>
      <c r="F25" s="354">
        <v>87.588999999999999</v>
      </c>
      <c r="G25" s="352">
        <f>'[4]3кв'!H23+'[4]1 полуг'!G24</f>
        <v>0</v>
      </c>
      <c r="H25" s="352">
        <f>'[4]3кв'!I23+'[4]1 полуг'!H24</f>
        <v>0</v>
      </c>
      <c r="I25" s="352">
        <f>'[4]3кв'!I23+'[4]1 полуг'!H24</f>
        <v>0</v>
      </c>
      <c r="J25" s="352">
        <f>'[4]3кв'!L23+'[4]1 полуг'!J24</f>
        <v>0</v>
      </c>
      <c r="K25" s="352">
        <f>'[4]3кв'!M23+'[4]1 полуг'!K24</f>
        <v>0</v>
      </c>
      <c r="L25" s="352"/>
      <c r="M25" s="352"/>
      <c r="N25" s="352">
        <f>'[4]3кв'!P23+'[4]1 полуг'!N24</f>
        <v>0</v>
      </c>
      <c r="O25" s="356">
        <f t="shared" si="2"/>
        <v>0</v>
      </c>
      <c r="P25" s="352"/>
      <c r="Q25" s="352"/>
      <c r="R25" s="352">
        <f>'[4]3кв'!S23+'[4]1 полуг'!R24</f>
        <v>0</v>
      </c>
      <c r="S25" s="352"/>
      <c r="T25" s="352">
        <f>'[4]3кв'!T23+'[4]1 полуг'!S24</f>
        <v>0</v>
      </c>
      <c r="U25" s="356">
        <f t="shared" si="3"/>
        <v>87.588999999999999</v>
      </c>
      <c r="V25" s="341"/>
      <c r="W25" s="341"/>
      <c r="X25" s="298"/>
      <c r="Y25" s="298"/>
    </row>
    <row r="26" spans="1:25" ht="12.75" hidden="1" customHeight="1" x14ac:dyDescent="0.2">
      <c r="A26" s="389" t="s">
        <v>709</v>
      </c>
      <c r="B26" s="350">
        <v>225</v>
      </c>
      <c r="C26" s="354">
        <f t="shared" si="5"/>
        <v>0</v>
      </c>
      <c r="D26" s="354">
        <f t="shared" si="5"/>
        <v>0</v>
      </c>
      <c r="E26" s="354">
        <f>'[4]3кв'!E24</f>
        <v>0</v>
      </c>
      <c r="F26" s="354">
        <f>'[4]3кв'!F24</f>
        <v>0</v>
      </c>
      <c r="G26" s="352">
        <f>'[4]3кв'!H24</f>
        <v>0</v>
      </c>
      <c r="H26" s="352">
        <f>'[4]3кв'!I24</f>
        <v>0</v>
      </c>
      <c r="I26" s="352">
        <f>'[4]3кв'!I24</f>
        <v>0</v>
      </c>
      <c r="J26" s="352">
        <f>'[4]3кв'!K24</f>
        <v>0</v>
      </c>
      <c r="K26" s="352">
        <f>'[4]3кв'!L24</f>
        <v>0</v>
      </c>
      <c r="L26" s="352"/>
      <c r="M26" s="352">
        <f>'[4]3кв'!M24</f>
        <v>0</v>
      </c>
      <c r="N26" s="352"/>
      <c r="O26" s="356">
        <f t="shared" si="2"/>
        <v>0</v>
      </c>
      <c r="P26" s="352"/>
      <c r="Q26" s="352">
        <f>'[4]3кв'!R24</f>
        <v>0</v>
      </c>
      <c r="R26" s="352">
        <f>'[4]3кв'!S24</f>
        <v>0</v>
      </c>
      <c r="S26" s="352"/>
      <c r="T26" s="352">
        <f>'[4]3кв'!T24</f>
        <v>0</v>
      </c>
      <c r="U26" s="356">
        <f t="shared" si="3"/>
        <v>0</v>
      </c>
      <c r="V26" s="341"/>
      <c r="W26" s="341"/>
      <c r="X26" s="298"/>
      <c r="Y26" s="298"/>
    </row>
    <row r="27" spans="1:25" hidden="1" x14ac:dyDescent="0.2">
      <c r="A27" s="389" t="s">
        <v>772</v>
      </c>
      <c r="B27" s="350">
        <v>225</v>
      </c>
      <c r="C27" s="354"/>
      <c r="D27" s="354"/>
      <c r="E27" s="354">
        <f>'[4]1 полуг'!E26</f>
        <v>0</v>
      </c>
      <c r="F27" s="354">
        <f>'[4]1 полуг'!F26</f>
        <v>0</v>
      </c>
      <c r="G27" s="352">
        <f>'[4]1 полуг'!G26</f>
        <v>0</v>
      </c>
      <c r="H27" s="352">
        <f>'[4]1 полуг'!H26</f>
        <v>0</v>
      </c>
      <c r="I27" s="352">
        <f>'[4]1 полуг'!H26</f>
        <v>0</v>
      </c>
      <c r="J27" s="352">
        <f>'[4]1 полуг'!I26</f>
        <v>0</v>
      </c>
      <c r="K27" s="352">
        <f>'[4]1 полуг'!J26</f>
        <v>0</v>
      </c>
      <c r="L27" s="352"/>
      <c r="M27" s="352">
        <f>'[4]1 полуг'!L26</f>
        <v>0</v>
      </c>
      <c r="N27" s="352"/>
      <c r="O27" s="356">
        <f t="shared" si="2"/>
        <v>0</v>
      </c>
      <c r="P27" s="352"/>
      <c r="Q27" s="352">
        <f>'[4]1 полуг'!P26</f>
        <v>0</v>
      </c>
      <c r="R27" s="352">
        <f>'[4]1 полуг'!Q26</f>
        <v>0</v>
      </c>
      <c r="S27" s="352"/>
      <c r="T27" s="352">
        <f>'[4]1 полуг'!R26</f>
        <v>0</v>
      </c>
      <c r="U27" s="353">
        <f t="shared" si="3"/>
        <v>0</v>
      </c>
      <c r="V27" s="341"/>
      <c r="W27" s="341"/>
      <c r="X27" s="298"/>
      <c r="Y27" s="298"/>
    </row>
    <row r="28" spans="1:25" ht="15" hidden="1" customHeight="1" x14ac:dyDescent="0.2">
      <c r="A28" s="389" t="s">
        <v>657</v>
      </c>
      <c r="B28" s="350">
        <v>225</v>
      </c>
      <c r="C28" s="355">
        <f>D28+E28</f>
        <v>0</v>
      </c>
      <c r="D28" s="355">
        <f>E28+F28</f>
        <v>0</v>
      </c>
      <c r="E28" s="354">
        <f>'[4]1 полуг'!E27</f>
        <v>0</v>
      </c>
      <c r="F28" s="354">
        <f>'[4]1 полуг'!F27</f>
        <v>0</v>
      </c>
      <c r="G28" s="352">
        <f>'[4]1 полуг'!G27</f>
        <v>0</v>
      </c>
      <c r="H28" s="352">
        <f>'[4]1 полуг'!H27</f>
        <v>0</v>
      </c>
      <c r="I28" s="352">
        <f>'[4]1 полуг'!H27</f>
        <v>0</v>
      </c>
      <c r="J28" s="352">
        <f>'[4]1 полуг'!I27</f>
        <v>0</v>
      </c>
      <c r="K28" s="352"/>
      <c r="L28" s="352"/>
      <c r="M28" s="352">
        <f>'[4]1 полуг'!L27</f>
        <v>0</v>
      </c>
      <c r="N28" s="352">
        <f>'[4]1 полуг'!L27</f>
        <v>0</v>
      </c>
      <c r="O28" s="356">
        <f t="shared" si="2"/>
        <v>0</v>
      </c>
      <c r="P28" s="352">
        <f>'[4]1 полуг'!O27</f>
        <v>0</v>
      </c>
      <c r="Q28" s="352">
        <f>'[4]1 полуг'!P27</f>
        <v>0</v>
      </c>
      <c r="R28" s="352">
        <f>'[4]1 полуг'!Q27</f>
        <v>0</v>
      </c>
      <c r="S28" s="352"/>
      <c r="T28" s="352">
        <f>'[4]1 полуг'!R27</f>
        <v>0</v>
      </c>
      <c r="U28" s="353">
        <f t="shared" si="3"/>
        <v>0</v>
      </c>
      <c r="V28" s="341"/>
      <c r="W28" s="341"/>
      <c r="X28" s="298"/>
      <c r="Y28" s="298"/>
    </row>
    <row r="29" spans="1:25" ht="12.75" hidden="1" customHeight="1" x14ac:dyDescent="0.2">
      <c r="A29" s="389" t="s">
        <v>259</v>
      </c>
      <c r="B29" s="350">
        <v>225</v>
      </c>
      <c r="C29" s="354"/>
      <c r="D29" s="354"/>
      <c r="E29" s="354">
        <f>'[4]1 полуг'!E28</f>
        <v>0</v>
      </c>
      <c r="F29" s="354"/>
      <c r="G29" s="352">
        <f>'[4]1 полуг'!G28</f>
        <v>0</v>
      </c>
      <c r="H29" s="352">
        <v>0</v>
      </c>
      <c r="I29" s="352">
        <f>'[4]1 полуг'!H28</f>
        <v>0</v>
      </c>
      <c r="J29" s="352">
        <f>'[4]1 полуг'!J28</f>
        <v>0</v>
      </c>
      <c r="K29" s="352">
        <f>'[4]1 полуг'!K28</f>
        <v>0</v>
      </c>
      <c r="L29" s="352">
        <f>'[4]1 полуг'!L28</f>
        <v>0</v>
      </c>
      <c r="M29" s="352">
        <v>0</v>
      </c>
      <c r="N29" s="352"/>
      <c r="O29" s="356">
        <f t="shared" si="2"/>
        <v>0</v>
      </c>
      <c r="P29" s="352"/>
      <c r="Q29" s="352">
        <f>'[4]1 полуг'!P28</f>
        <v>0</v>
      </c>
      <c r="R29" s="352">
        <f>'[4]1 полуг'!Q28</f>
        <v>0</v>
      </c>
      <c r="S29" s="352"/>
      <c r="T29" s="352">
        <f>'[4]1 полуг'!S28</f>
        <v>0</v>
      </c>
      <c r="U29" s="353">
        <f t="shared" si="3"/>
        <v>0</v>
      </c>
      <c r="V29" s="341"/>
      <c r="W29" s="341"/>
      <c r="X29" s="298"/>
      <c r="Y29" s="298"/>
    </row>
    <row r="30" spans="1:25" ht="15" hidden="1" customHeight="1" x14ac:dyDescent="0.2">
      <c r="A30" s="389" t="s">
        <v>658</v>
      </c>
      <c r="B30" s="350">
        <v>225</v>
      </c>
      <c r="C30" s="354"/>
      <c r="D30" s="354"/>
      <c r="E30" s="354">
        <f>'[4]3кв'!E26+'[4]1 полуг'!E30</f>
        <v>0</v>
      </c>
      <c r="F30" s="354">
        <f>'[4]3кв'!F26+'[4]1 полуг'!F30</f>
        <v>0</v>
      </c>
      <c r="G30" s="352">
        <f>'[4]3кв'!H26+'[4]1 полуг'!G30</f>
        <v>0</v>
      </c>
      <c r="H30" s="352">
        <f>'[4]3кв'!J26</f>
        <v>0</v>
      </c>
      <c r="I30" s="352">
        <f>'[4]3кв'!I26+'[4]1 полуг'!H30</f>
        <v>0</v>
      </c>
      <c r="J30" s="352">
        <f>'[4]3кв'!L26+'[4]1 полуг'!J30</f>
        <v>0</v>
      </c>
      <c r="K30" s="352">
        <f>'[4]3кв'!M26+'[4]1 полуг'!K30</f>
        <v>0</v>
      </c>
      <c r="L30" s="352">
        <v>0</v>
      </c>
      <c r="M30" s="352"/>
      <c r="N30" s="352">
        <f>'[4]3кв'!P26+'[4]1 полуг'!N29</f>
        <v>0</v>
      </c>
      <c r="O30" s="356">
        <f t="shared" si="2"/>
        <v>0</v>
      </c>
      <c r="P30" s="352">
        <f>'[4]3кв'!R26+'[4]1 полуг'!P29</f>
        <v>0</v>
      </c>
      <c r="Q30" s="352"/>
      <c r="R30" s="352">
        <f>'[4]3кв'!S26+'[4]1 полуг'!R30</f>
        <v>0</v>
      </c>
      <c r="S30" s="352"/>
      <c r="T30" s="352">
        <f>'[4]3кв'!T26+'[4]1 полуг'!S30</f>
        <v>0</v>
      </c>
      <c r="U30" s="353">
        <f t="shared" si="3"/>
        <v>0</v>
      </c>
      <c r="V30" s="341"/>
      <c r="W30" s="341"/>
      <c r="X30" s="298"/>
      <c r="Y30" s="298"/>
    </row>
    <row r="31" spans="1:25" ht="15" hidden="1" customHeight="1" x14ac:dyDescent="0.2">
      <c r="A31" s="389" t="s">
        <v>375</v>
      </c>
      <c r="B31" s="350">
        <v>225</v>
      </c>
      <c r="C31" s="354"/>
      <c r="D31" s="354"/>
      <c r="E31" s="354"/>
      <c r="F31" s="354"/>
      <c r="G31" s="352"/>
      <c r="H31" s="352"/>
      <c r="I31" s="352"/>
      <c r="J31" s="352"/>
      <c r="K31" s="352"/>
      <c r="L31" s="352">
        <f>'[4]1 полуг'!L30-5070.57</f>
        <v>0</v>
      </c>
      <c r="M31" s="352"/>
      <c r="N31" s="352">
        <f>'[4]1 полуг'!N30</f>
        <v>0</v>
      </c>
      <c r="O31" s="356">
        <f t="shared" si="2"/>
        <v>0</v>
      </c>
      <c r="P31" s="352"/>
      <c r="Q31" s="352"/>
      <c r="R31" s="352"/>
      <c r="S31" s="352"/>
      <c r="T31" s="352"/>
      <c r="U31" s="353">
        <f t="shared" si="3"/>
        <v>0</v>
      </c>
      <c r="V31" s="341"/>
      <c r="W31" s="341"/>
      <c r="X31" s="298"/>
      <c r="Y31" s="298"/>
    </row>
    <row r="32" spans="1:25" ht="15" customHeight="1" x14ac:dyDescent="0.2">
      <c r="A32" s="389" t="s">
        <v>762</v>
      </c>
      <c r="B32" s="350">
        <v>225</v>
      </c>
      <c r="C32" s="354">
        <v>17.329999999999998</v>
      </c>
      <c r="D32" s="354">
        <v>17.329999999999998</v>
      </c>
      <c r="E32" s="354">
        <f>'[4]1 полуг'!E31</f>
        <v>0</v>
      </c>
      <c r="F32" s="354">
        <f>'[4]1 полуг'!F31</f>
        <v>0</v>
      </c>
      <c r="G32" s="352">
        <f>'[4]1 полуг'!G31</f>
        <v>0</v>
      </c>
      <c r="H32" s="352">
        <f>'[4]1 полуг'!H31</f>
        <v>0</v>
      </c>
      <c r="I32" s="352">
        <f>'[4]1 полуг'!H31</f>
        <v>0</v>
      </c>
      <c r="J32" s="352">
        <f>'[4]1 полуг'!J31</f>
        <v>0</v>
      </c>
      <c r="K32" s="352">
        <f>'[4]1 полуг'!K31</f>
        <v>0</v>
      </c>
      <c r="L32" s="352"/>
      <c r="M32" s="352"/>
      <c r="N32" s="352">
        <v>30</v>
      </c>
      <c r="O32" s="356">
        <f t="shared" si="2"/>
        <v>30</v>
      </c>
      <c r="P32" s="352">
        <f>'[4]1 полуг'!P31</f>
        <v>0</v>
      </c>
      <c r="Q32" s="352"/>
      <c r="R32" s="352">
        <f>'[4]1 полуг'!R31</f>
        <v>0</v>
      </c>
      <c r="S32" s="352"/>
      <c r="T32" s="352">
        <f>'[4]1 полуг'!S31</f>
        <v>0</v>
      </c>
      <c r="U32" s="353">
        <f t="shared" si="3"/>
        <v>47.33</v>
      </c>
      <c r="V32" s="341"/>
      <c r="W32" s="341"/>
      <c r="X32" s="298"/>
      <c r="Y32" s="298"/>
    </row>
    <row r="33" spans="1:25" ht="15" hidden="1" customHeight="1" x14ac:dyDescent="0.2">
      <c r="A33" s="389" t="s">
        <v>659</v>
      </c>
      <c r="B33" s="350">
        <v>225</v>
      </c>
      <c r="C33" s="354">
        <f t="shared" si="5"/>
        <v>0</v>
      </c>
      <c r="D33" s="354">
        <f t="shared" si="5"/>
        <v>0</v>
      </c>
      <c r="E33" s="354">
        <f>'[4]1 полуг'!E32</f>
        <v>0</v>
      </c>
      <c r="F33" s="354">
        <f>'[4]1 полуг'!F32</f>
        <v>0</v>
      </c>
      <c r="G33" s="352">
        <f>'[4]1 полуг'!G32</f>
        <v>0</v>
      </c>
      <c r="H33" s="352">
        <f>'[4]1 полуг'!H32</f>
        <v>0</v>
      </c>
      <c r="I33" s="352">
        <f>'[4]1 полуг'!H32</f>
        <v>0</v>
      </c>
      <c r="J33" s="352">
        <f>'[4]1 полуг'!J32</f>
        <v>0</v>
      </c>
      <c r="K33" s="352">
        <f>'[4]1 полуг'!K32</f>
        <v>0</v>
      </c>
      <c r="L33" s="352"/>
      <c r="M33" s="352"/>
      <c r="N33" s="352">
        <f>'[4]1 полуг'!N32</f>
        <v>0</v>
      </c>
      <c r="O33" s="356">
        <f t="shared" si="2"/>
        <v>0</v>
      </c>
      <c r="P33" s="352">
        <f>'[4]1 полуг'!P32</f>
        <v>0</v>
      </c>
      <c r="Q33" s="352"/>
      <c r="R33" s="352">
        <f>'[4]1 полуг'!R32</f>
        <v>0</v>
      </c>
      <c r="S33" s="352"/>
      <c r="T33" s="352">
        <f>'[4]1 полуг'!S32</f>
        <v>0</v>
      </c>
      <c r="U33" s="353">
        <f t="shared" si="3"/>
        <v>0</v>
      </c>
      <c r="V33" s="341"/>
      <c r="W33" s="341"/>
      <c r="X33" s="298"/>
      <c r="Y33" s="298"/>
    </row>
    <row r="34" spans="1:25" ht="15" hidden="1" customHeight="1" x14ac:dyDescent="0.2">
      <c r="A34" s="389" t="s">
        <v>260</v>
      </c>
      <c r="B34" s="350">
        <v>225</v>
      </c>
      <c r="C34" s="354">
        <f t="shared" si="5"/>
        <v>0</v>
      </c>
      <c r="D34" s="354">
        <f t="shared" si="5"/>
        <v>0</v>
      </c>
      <c r="E34" s="354">
        <f>'[4]1 полуг'!E34</f>
        <v>0</v>
      </c>
      <c r="F34" s="354">
        <f>'[4]1 полуг'!F34</f>
        <v>0</v>
      </c>
      <c r="G34" s="352">
        <f>'[4]1 полуг'!G34</f>
        <v>0</v>
      </c>
      <c r="H34" s="352">
        <f>'[4]1 полуг'!H34</f>
        <v>0</v>
      </c>
      <c r="I34" s="352">
        <f>'[4]1 полуг'!H34</f>
        <v>0</v>
      </c>
      <c r="J34" s="352">
        <f>'[4]1 полуг'!J34</f>
        <v>0</v>
      </c>
      <c r="K34" s="352">
        <f>'[4]1 полуг'!K34</f>
        <v>0</v>
      </c>
      <c r="L34" s="352"/>
      <c r="M34" s="352"/>
      <c r="N34" s="352">
        <f>'[4]1 полуг'!N34</f>
        <v>0</v>
      </c>
      <c r="O34" s="356">
        <f t="shared" si="2"/>
        <v>0</v>
      </c>
      <c r="P34" s="352">
        <f>'[4]1 полуг'!P34</f>
        <v>0</v>
      </c>
      <c r="Q34" s="352"/>
      <c r="R34" s="352">
        <f>'[4]1 полуг'!R34</f>
        <v>0</v>
      </c>
      <c r="S34" s="352"/>
      <c r="T34" s="352">
        <f>'[4]1 полуг'!S34</f>
        <v>0</v>
      </c>
      <c r="U34" s="353">
        <f t="shared" si="3"/>
        <v>0</v>
      </c>
      <c r="V34" s="341"/>
      <c r="W34" s="341"/>
      <c r="X34" s="298"/>
      <c r="Y34" s="298"/>
    </row>
    <row r="35" spans="1:25" ht="15" hidden="1" customHeight="1" x14ac:dyDescent="0.2">
      <c r="A35" s="389" t="s">
        <v>710</v>
      </c>
      <c r="B35" s="350">
        <v>225</v>
      </c>
      <c r="C35" s="354">
        <f t="shared" si="5"/>
        <v>0</v>
      </c>
      <c r="D35" s="354">
        <f t="shared" si="5"/>
        <v>0</v>
      </c>
      <c r="E35" s="354">
        <f>'[4]3кв'!E27+'[4]1 полуг'!E25</f>
        <v>0</v>
      </c>
      <c r="F35" s="354">
        <f>'[4]3кв'!F27+'[4]1 полуг'!F25</f>
        <v>0</v>
      </c>
      <c r="G35" s="352">
        <f>'[4]3кв'!H27+'[4]1 полуг'!G25</f>
        <v>0</v>
      </c>
      <c r="H35" s="352">
        <f>'[4]3кв'!I27+'[4]1 полуг'!H25</f>
        <v>0</v>
      </c>
      <c r="I35" s="352">
        <f>'[4]3кв'!I27+'[4]1 полуг'!H25</f>
        <v>0</v>
      </c>
      <c r="J35" s="352">
        <f>'[4]3кв'!L27+'[4]1 полуг'!J25</f>
        <v>0</v>
      </c>
      <c r="K35" s="352">
        <f>'[4]3кв'!M27+'[4]1 полуг'!K25</f>
        <v>0</v>
      </c>
      <c r="L35" s="352">
        <f>'[4]3кв'!N27+'[4]1 полуг'!L25</f>
        <v>0</v>
      </c>
      <c r="M35" s="352"/>
      <c r="N35" s="352">
        <f>'[4]3кв'!P27+'[4]1 полуг'!N25</f>
        <v>0</v>
      </c>
      <c r="O35" s="356">
        <f t="shared" si="2"/>
        <v>0</v>
      </c>
      <c r="P35" s="352">
        <f>'[4]3кв'!R27+'[4]1 полуг'!P25</f>
        <v>0</v>
      </c>
      <c r="Q35" s="352"/>
      <c r="R35" s="352">
        <f>'[4]3кв'!S27+'[4]1 полуг'!R25</f>
        <v>0</v>
      </c>
      <c r="S35" s="352"/>
      <c r="T35" s="352">
        <f>'[4]3кв'!T27+'[4]1 полуг'!S25</f>
        <v>0</v>
      </c>
      <c r="U35" s="353">
        <f t="shared" si="3"/>
        <v>0</v>
      </c>
      <c r="V35" s="341"/>
      <c r="W35" s="341"/>
      <c r="X35" s="298"/>
      <c r="Y35" s="298"/>
    </row>
    <row r="36" spans="1:25" ht="14.25" hidden="1" customHeight="1" x14ac:dyDescent="0.2">
      <c r="A36" s="389" t="s">
        <v>376</v>
      </c>
      <c r="B36" s="350">
        <v>225</v>
      </c>
      <c r="C36" s="354"/>
      <c r="D36" s="354"/>
      <c r="E36" s="354"/>
      <c r="F36" s="354"/>
      <c r="G36" s="352">
        <f>'[4]1 полуг'!G33</f>
        <v>0</v>
      </c>
      <c r="H36" s="352"/>
      <c r="I36" s="352"/>
      <c r="J36" s="352"/>
      <c r="K36" s="352">
        <f>'[4]1 полуг'!K33</f>
        <v>0</v>
      </c>
      <c r="L36" s="352"/>
      <c r="M36" s="352">
        <f>'[4]1 полуг'!M33</f>
        <v>0</v>
      </c>
      <c r="N36" s="352">
        <f>'[4]3кв'!P28+'[4]1 полуг'!N33</f>
        <v>0</v>
      </c>
      <c r="O36" s="356">
        <f t="shared" si="2"/>
        <v>0</v>
      </c>
      <c r="P36" s="352"/>
      <c r="Q36" s="352"/>
      <c r="R36" s="352"/>
      <c r="S36" s="352"/>
      <c r="T36" s="352"/>
      <c r="U36" s="353">
        <f t="shared" si="3"/>
        <v>0</v>
      </c>
      <c r="V36" s="341"/>
      <c r="W36" s="341"/>
      <c r="X36" s="298"/>
      <c r="Y36" s="298"/>
    </row>
    <row r="37" spans="1:25" ht="15" hidden="1" customHeight="1" x14ac:dyDescent="0.25">
      <c r="A37" s="291" t="s">
        <v>711</v>
      </c>
      <c r="B37" s="350">
        <v>225</v>
      </c>
      <c r="C37" s="354">
        <f t="shared" si="5"/>
        <v>0</v>
      </c>
      <c r="D37" s="354">
        <f t="shared" si="5"/>
        <v>0</v>
      </c>
      <c r="E37" s="354">
        <f>'[4]3кв'!E25</f>
        <v>0</v>
      </c>
      <c r="F37" s="354">
        <f>'[4]3кв'!G25</f>
        <v>0</v>
      </c>
      <c r="G37" s="352">
        <f>'[4]3кв'!H25</f>
        <v>0</v>
      </c>
      <c r="H37" s="352">
        <f>'[4]3кв'!I25</f>
        <v>0</v>
      </c>
      <c r="I37" s="352">
        <f>'[4]3кв'!I25</f>
        <v>0</v>
      </c>
      <c r="J37" s="352">
        <f>'[4]3кв'!L25</f>
        <v>0</v>
      </c>
      <c r="K37" s="352">
        <f>'[4]3кв'!M25</f>
        <v>0</v>
      </c>
      <c r="L37" s="352">
        <f>'[4]3кв'!N25</f>
        <v>0</v>
      </c>
      <c r="M37" s="352"/>
      <c r="N37" s="352">
        <f>'[4]3кв'!P25</f>
        <v>0</v>
      </c>
      <c r="O37" s="356">
        <f t="shared" si="2"/>
        <v>0</v>
      </c>
      <c r="P37" s="352">
        <f>'[4]3кв'!R25</f>
        <v>0</v>
      </c>
      <c r="Q37" s="352"/>
      <c r="R37" s="352">
        <f>'[4]3кв'!S25</f>
        <v>0</v>
      </c>
      <c r="S37" s="352"/>
      <c r="T37" s="352">
        <f>'[4]3кв'!T25</f>
        <v>0</v>
      </c>
      <c r="U37" s="353">
        <f t="shared" si="3"/>
        <v>0</v>
      </c>
      <c r="V37" s="341"/>
      <c r="W37" s="341"/>
      <c r="X37" s="298"/>
      <c r="Y37" s="298"/>
    </row>
    <row r="38" spans="1:25" ht="15" customHeight="1" x14ac:dyDescent="0.2">
      <c r="A38" s="290" t="s">
        <v>213</v>
      </c>
      <c r="B38" s="350">
        <v>225</v>
      </c>
      <c r="C38" s="354"/>
      <c r="D38" s="354"/>
      <c r="E38" s="354">
        <f>'[4]3кв'!E29+'[4]1 полуг'!E35</f>
        <v>0</v>
      </c>
      <c r="F38" s="354">
        <f>'[4]3кв'!F29+'[4]1 полуг'!F35</f>
        <v>0</v>
      </c>
      <c r="G38" s="352">
        <f>'[4]3кв'!H29+'[4]1 полуг'!G35</f>
        <v>0</v>
      </c>
      <c r="H38" s="352">
        <v>0</v>
      </c>
      <c r="I38" s="352">
        <f>'[4]3кв'!I29+'[4]1 полуг'!H35</f>
        <v>0</v>
      </c>
      <c r="J38" s="352">
        <v>1.6</v>
      </c>
      <c r="K38" s="352">
        <f>'[4]3кв'!M29+'[4]1 полуг'!K35</f>
        <v>0</v>
      </c>
      <c r="L38" s="352"/>
      <c r="M38" s="352">
        <f>'[4]1 полуг'!M35</f>
        <v>0</v>
      </c>
      <c r="N38" s="352"/>
      <c r="O38" s="356">
        <f t="shared" si="2"/>
        <v>0</v>
      </c>
      <c r="P38" s="352">
        <f>'[4]3кв'!R29+'[4]1 полуг'!P35</f>
        <v>0</v>
      </c>
      <c r="Q38" s="352"/>
      <c r="R38" s="352">
        <f>'[4]3кв'!S29+'[4]1 полуг'!R35</f>
        <v>0</v>
      </c>
      <c r="S38" s="352"/>
      <c r="T38" s="352"/>
      <c r="U38" s="353">
        <f t="shared" si="3"/>
        <v>1.6</v>
      </c>
      <c r="V38" s="341"/>
      <c r="W38" s="341"/>
      <c r="X38" s="298"/>
      <c r="Y38" s="298"/>
    </row>
    <row r="39" spans="1:25" ht="15" customHeight="1" x14ac:dyDescent="0.2">
      <c r="A39" s="383" t="s">
        <v>102</v>
      </c>
      <c r="B39" s="351">
        <v>226</v>
      </c>
      <c r="C39" s="356">
        <f>SUM(C40:C78)</f>
        <v>53.207999999999998</v>
      </c>
      <c r="D39" s="356">
        <f>D40+D41+D42+D43+D44+D46+D48+D50+D54+D56+D57+D58+D60+D59+D61+D65+D73+D77+D51+D45+D49+D63+D69+D67+D68+D76+D47+D78</f>
        <v>53.207999999999998</v>
      </c>
      <c r="E39" s="356">
        <f t="shared" ref="E39" si="24">SUM(E40:E78)</f>
        <v>0</v>
      </c>
      <c r="F39" s="356">
        <f>SUM(F40:F78)</f>
        <v>0</v>
      </c>
      <c r="G39" s="356">
        <f t="shared" ref="G39:P39" si="25">SUM(G40:G78)</f>
        <v>32.195999999999998</v>
      </c>
      <c r="H39" s="356">
        <f t="shared" si="25"/>
        <v>0</v>
      </c>
      <c r="I39" s="356">
        <f t="shared" si="25"/>
        <v>0</v>
      </c>
      <c r="J39" s="356">
        <f t="shared" si="25"/>
        <v>3.9750000000000001</v>
      </c>
      <c r="K39" s="356">
        <f t="shared" si="25"/>
        <v>162.69</v>
      </c>
      <c r="L39" s="356">
        <f t="shared" si="25"/>
        <v>151.30099999999999</v>
      </c>
      <c r="M39" s="356">
        <f t="shared" si="25"/>
        <v>0</v>
      </c>
      <c r="N39" s="356">
        <f t="shared" si="25"/>
        <v>10.670999999999999</v>
      </c>
      <c r="O39" s="356">
        <f t="shared" si="2"/>
        <v>161.97199999999998</v>
      </c>
      <c r="P39" s="356">
        <f t="shared" si="25"/>
        <v>63.26</v>
      </c>
      <c r="Q39" s="356">
        <f t="shared" ref="Q39" si="26">SUM(Q40:Q78)</f>
        <v>0</v>
      </c>
      <c r="R39" s="356">
        <f t="shared" ref="R39" si="27">SUM(R40:R78)</f>
        <v>0</v>
      </c>
      <c r="S39" s="356">
        <f t="shared" ref="S39" si="28">SUM(S40:S78)</f>
        <v>0</v>
      </c>
      <c r="T39" s="356">
        <f t="shared" ref="T39" si="29">SUM(T40:T78)</f>
        <v>180.65600000000001</v>
      </c>
      <c r="U39" s="356">
        <f t="shared" si="3"/>
        <v>657.95699999999988</v>
      </c>
      <c r="V39" s="298"/>
      <c r="W39" s="341"/>
      <c r="X39" s="298"/>
      <c r="Y39" s="298"/>
    </row>
    <row r="40" spans="1:25" ht="15" customHeight="1" x14ac:dyDescent="0.2">
      <c r="A40" s="287" t="s">
        <v>712</v>
      </c>
      <c r="B40" s="350">
        <v>226</v>
      </c>
      <c r="C40" s="354"/>
      <c r="D40" s="354"/>
      <c r="E40" s="354">
        <f>'[4]3кв'!E31+'[4]1 полуг'!E37</f>
        <v>0</v>
      </c>
      <c r="F40" s="354">
        <f>'[4]3кв'!F31+'[4]1 полуг'!F37</f>
        <v>0</v>
      </c>
      <c r="G40" s="352"/>
      <c r="H40" s="352">
        <f>'[4]3кв'!I31+'[4]1 полуг'!H37</f>
        <v>0</v>
      </c>
      <c r="I40" s="352">
        <f>'[4]3кв'!I31+'[4]1 полуг'!H37</f>
        <v>0</v>
      </c>
      <c r="J40" s="352">
        <f>'[4]3кв'!L31+'[4]1 полуг'!J37</f>
        <v>0</v>
      </c>
      <c r="K40" s="352">
        <f>'[4]3кв'!M31+'[4]1 полуг'!K37</f>
        <v>0</v>
      </c>
      <c r="L40" s="352"/>
      <c r="M40" s="352"/>
      <c r="N40" s="352">
        <f>'[4]3кв'!P31+'[4]1 полуг'!N37</f>
        <v>0</v>
      </c>
      <c r="O40" s="356">
        <f t="shared" si="2"/>
        <v>0</v>
      </c>
      <c r="P40" s="352">
        <f>'[4]3кв'!R31+'[4]1 полуг'!P37</f>
        <v>0</v>
      </c>
      <c r="Q40" s="352"/>
      <c r="R40" s="352">
        <f>'[4]3кв'!S31+'[4]1 полуг'!R37</f>
        <v>0</v>
      </c>
      <c r="S40" s="352"/>
      <c r="T40" s="352">
        <f>'[4]3кв'!T31+'[4]1 полуг'!S37</f>
        <v>0</v>
      </c>
      <c r="U40" s="353">
        <f t="shared" si="3"/>
        <v>0</v>
      </c>
      <c r="W40" s="341"/>
      <c r="X40" s="298"/>
      <c r="Y40" s="298"/>
    </row>
    <row r="41" spans="1:25" x14ac:dyDescent="0.2">
      <c r="A41" s="287" t="s">
        <v>713</v>
      </c>
      <c r="B41" s="350">
        <v>226</v>
      </c>
      <c r="C41" s="354"/>
      <c r="D41" s="354"/>
      <c r="E41" s="354">
        <f>'[4]1 полуг'!E38</f>
        <v>0</v>
      </c>
      <c r="F41" s="354">
        <f>'[4]3кв'!F32+'[4]3кв'!G32</f>
        <v>0</v>
      </c>
      <c r="G41" s="352">
        <f>'[4]1 полуг'!G39</f>
        <v>0</v>
      </c>
      <c r="H41" s="352">
        <f>'[4]1 полуг'!H38</f>
        <v>0</v>
      </c>
      <c r="I41" s="352">
        <f>'[4]1 полуг'!H38</f>
        <v>0</v>
      </c>
      <c r="J41" s="352">
        <f>'[4]1 полуг'!J38</f>
        <v>0</v>
      </c>
      <c r="K41" s="352">
        <f>98.6+64.09</f>
        <v>162.69</v>
      </c>
      <c r="L41" s="352"/>
      <c r="M41" s="352"/>
      <c r="N41" s="352">
        <f>'[4]3кв'!P32+'[4]1 полуг'!N38</f>
        <v>0</v>
      </c>
      <c r="O41" s="356">
        <f t="shared" si="2"/>
        <v>0</v>
      </c>
      <c r="P41" s="352"/>
      <c r="Q41" s="352"/>
      <c r="R41" s="352">
        <f>'[4]1 полуг'!R38</f>
        <v>0</v>
      </c>
      <c r="S41" s="352"/>
      <c r="T41" s="352">
        <v>180.65600000000001</v>
      </c>
      <c r="U41" s="353">
        <f t="shared" si="3"/>
        <v>343.346</v>
      </c>
      <c r="W41" s="341"/>
      <c r="X41" s="298"/>
      <c r="Y41" s="298"/>
    </row>
    <row r="42" spans="1:25" ht="12.75" hidden="1" customHeight="1" x14ac:dyDescent="0.2">
      <c r="A42" s="287" t="s">
        <v>714</v>
      </c>
      <c r="B42" s="350">
        <v>226</v>
      </c>
      <c r="C42" s="354">
        <f t="shared" si="5"/>
        <v>0</v>
      </c>
      <c r="D42" s="354">
        <f t="shared" si="5"/>
        <v>0</v>
      </c>
      <c r="E42" s="354"/>
      <c r="F42" s="354"/>
      <c r="G42" s="352"/>
      <c r="H42" s="352"/>
      <c r="I42" s="352"/>
      <c r="J42" s="352"/>
      <c r="K42" s="352"/>
      <c r="L42" s="352">
        <f>'[4]1 полуг'!L39</f>
        <v>0</v>
      </c>
      <c r="M42" s="352">
        <f>'[4]1 полуг'!M41+'[4]3кв'!O35</f>
        <v>0</v>
      </c>
      <c r="N42" s="352">
        <f>'[4]1 полуг'!N39</f>
        <v>0</v>
      </c>
      <c r="O42" s="356">
        <f t="shared" si="2"/>
        <v>0</v>
      </c>
      <c r="P42" s="352">
        <f>'[4]1 полуг'!P39</f>
        <v>0</v>
      </c>
      <c r="Q42" s="352">
        <f>'[4]3кв'!K35</f>
        <v>0</v>
      </c>
      <c r="R42" s="352"/>
      <c r="S42" s="352"/>
      <c r="T42" s="352"/>
      <c r="U42" s="353">
        <f t="shared" si="3"/>
        <v>0</v>
      </c>
      <c r="W42" s="341"/>
      <c r="X42" s="298"/>
      <c r="Y42" s="298"/>
    </row>
    <row r="43" spans="1:25" ht="15" hidden="1" customHeight="1" x14ac:dyDescent="0.2">
      <c r="A43" s="287" t="s">
        <v>715</v>
      </c>
      <c r="B43" s="350">
        <v>226</v>
      </c>
      <c r="C43" s="354"/>
      <c r="D43" s="354"/>
      <c r="E43" s="354">
        <f>'[4]3кв'!E33+'[4]1 полуг'!E40</f>
        <v>0</v>
      </c>
      <c r="F43" s="354">
        <f>'[4]3кв'!F33+'[4]1 полуг'!F40</f>
        <v>0</v>
      </c>
      <c r="G43" s="352"/>
      <c r="H43" s="352">
        <f>'[4]3кв'!I33+'[4]1 полуг'!H40</f>
        <v>0</v>
      </c>
      <c r="I43" s="352">
        <f>'[4]3кв'!I33+'[4]1 полуг'!H40</f>
        <v>0</v>
      </c>
      <c r="J43" s="352">
        <f>'[4]3кв'!L33+'[4]1 полуг'!J40</f>
        <v>0</v>
      </c>
      <c r="K43" s="352">
        <f>'[4]3кв'!M33+'[4]1 полуг'!K40</f>
        <v>0</v>
      </c>
      <c r="L43" s="352"/>
      <c r="M43" s="352"/>
      <c r="N43" s="352">
        <f>'[4]3кв'!P33+'[4]1 полуг'!N40</f>
        <v>0</v>
      </c>
      <c r="O43" s="356">
        <f t="shared" si="2"/>
        <v>0</v>
      </c>
      <c r="P43" s="352">
        <f>'[4]3кв'!R33+'[4]1 полуг'!P40</f>
        <v>0</v>
      </c>
      <c r="Q43" s="352"/>
      <c r="R43" s="352">
        <f>'[4]3кв'!S33+'[4]1 полуг'!R40</f>
        <v>0</v>
      </c>
      <c r="S43" s="352"/>
      <c r="T43" s="352">
        <f>'[4]3кв'!T33+'[4]1 полуг'!S40</f>
        <v>0</v>
      </c>
      <c r="U43" s="353">
        <f t="shared" si="3"/>
        <v>0</v>
      </c>
      <c r="W43" s="341"/>
      <c r="X43" s="298"/>
      <c r="Y43" s="298"/>
    </row>
    <row r="44" spans="1:25" ht="15.75" hidden="1" customHeight="1" x14ac:dyDescent="0.2">
      <c r="A44" s="287" t="s">
        <v>153</v>
      </c>
      <c r="B44" s="350">
        <v>226</v>
      </c>
      <c r="C44" s="354">
        <f t="shared" si="5"/>
        <v>0</v>
      </c>
      <c r="D44" s="354">
        <f t="shared" si="5"/>
        <v>0</v>
      </c>
      <c r="E44" s="354">
        <f>'[4]3кв'!E34+'[4]1 полуг'!E41</f>
        <v>0</v>
      </c>
      <c r="F44" s="354">
        <f>'[4]3кв'!F34+'[4]1 полуг'!F41</f>
        <v>0</v>
      </c>
      <c r="G44" s="352">
        <f>'[4]3кв'!H34+'[4]1 полуг'!G41</f>
        <v>0</v>
      </c>
      <c r="H44" s="352">
        <f>'[4]3кв'!I34+'[4]1 полуг'!H41</f>
        <v>0</v>
      </c>
      <c r="I44" s="352">
        <f>'[4]3кв'!I34+'[4]1 полуг'!H41</f>
        <v>0</v>
      </c>
      <c r="J44" s="352">
        <f>'[4]3кв'!L34+'[4]1 полуг'!J41</f>
        <v>0</v>
      </c>
      <c r="K44" s="352">
        <f>'[4]3кв'!M34+'[4]1 полуг'!K41</f>
        <v>0</v>
      </c>
      <c r="L44" s="352">
        <f>'[4]3кв'!N34+'[4]1 полуг'!L41</f>
        <v>0</v>
      </c>
      <c r="M44" s="352"/>
      <c r="N44" s="352">
        <f>'[4]3кв'!P34+'[4]1 полуг'!N41</f>
        <v>0</v>
      </c>
      <c r="O44" s="356">
        <f t="shared" si="2"/>
        <v>0</v>
      </c>
      <c r="P44" s="352">
        <f>'[4]3кв'!R34+'[4]1 полуг'!P41</f>
        <v>0</v>
      </c>
      <c r="Q44" s="352"/>
      <c r="R44" s="352">
        <f>'[4]3кв'!S34+'[4]1 полуг'!R41</f>
        <v>0</v>
      </c>
      <c r="S44" s="352"/>
      <c r="T44" s="352">
        <f>'[4]3кв'!T34+'[4]1 полуг'!S41</f>
        <v>0</v>
      </c>
      <c r="U44" s="353">
        <f t="shared" si="3"/>
        <v>0</v>
      </c>
      <c r="W44" s="341"/>
      <c r="X44" s="298"/>
      <c r="Y44" s="298"/>
    </row>
    <row r="45" spans="1:25" ht="12.75" hidden="1" customHeight="1" x14ac:dyDescent="0.2">
      <c r="A45" s="287" t="s">
        <v>713</v>
      </c>
      <c r="B45" s="350">
        <v>226</v>
      </c>
      <c r="C45" s="354"/>
      <c r="D45" s="354"/>
      <c r="E45" s="354">
        <f>'[4]3кв'!E35</f>
        <v>0</v>
      </c>
      <c r="F45" s="354"/>
      <c r="G45" s="352">
        <f>'[4]3кв'!H35</f>
        <v>0</v>
      </c>
      <c r="H45" s="352">
        <f>'[4]3кв'!I35</f>
        <v>0</v>
      </c>
      <c r="I45" s="352">
        <f>'[4]3кв'!I35</f>
        <v>0</v>
      </c>
      <c r="J45" s="352">
        <f>'[4]3кв'!L35</f>
        <v>0</v>
      </c>
      <c r="K45" s="352">
        <f>'[4]3кв'!M35</f>
        <v>0</v>
      </c>
      <c r="L45" s="352"/>
      <c r="M45" s="352"/>
      <c r="N45" s="352"/>
      <c r="O45" s="356">
        <f t="shared" si="2"/>
        <v>0</v>
      </c>
      <c r="P45" s="352">
        <f>'[4]3кв'!R35</f>
        <v>0</v>
      </c>
      <c r="Q45" s="352"/>
      <c r="R45" s="352">
        <f>'[4]3кв'!S35</f>
        <v>0</v>
      </c>
      <c r="S45" s="352"/>
      <c r="T45" s="352">
        <f>'[4]3кв'!T35</f>
        <v>0</v>
      </c>
      <c r="U45" s="353">
        <f t="shared" si="3"/>
        <v>0</v>
      </c>
      <c r="W45" s="341"/>
      <c r="X45" s="298"/>
      <c r="Y45" s="298"/>
    </row>
    <row r="46" spans="1:25" hidden="1" x14ac:dyDescent="0.2">
      <c r="A46" s="287" t="s">
        <v>716</v>
      </c>
      <c r="B46" s="350">
        <v>226</v>
      </c>
      <c r="C46" s="354"/>
      <c r="D46" s="354"/>
      <c r="E46" s="354">
        <f>'[4]1 полуг'!E44+'[4]3кв'!E38</f>
        <v>0</v>
      </c>
      <c r="F46" s="354">
        <f>'[4]1 полуг'!F44+'[4]3кв'!F38</f>
        <v>0</v>
      </c>
      <c r="G46" s="352">
        <f>'[4]1 полуг'!G44+'[4]3кв'!H38</f>
        <v>0</v>
      </c>
      <c r="H46" s="352">
        <f>'[4]1 полуг'!H44+'[4]3кв'!I38</f>
        <v>0</v>
      </c>
      <c r="I46" s="352">
        <f>'[4]1 полуг'!H44+'[4]3кв'!I38</f>
        <v>0</v>
      </c>
      <c r="J46" s="352">
        <f>'[4]1 полуг'!J44+'[4]3кв'!L38</f>
        <v>0</v>
      </c>
      <c r="K46" s="352">
        <f>'[4]1 полуг'!K44+'[4]3кв'!M38</f>
        <v>0</v>
      </c>
      <c r="L46" s="352">
        <f>'[4]1 полуг'!L44+'[4]3кв'!N38</f>
        <v>0</v>
      </c>
      <c r="M46" s="352"/>
      <c r="N46" s="352">
        <f>'[4]1 полуг'!N44+'[4]3кв'!P38</f>
        <v>0</v>
      </c>
      <c r="O46" s="356">
        <f t="shared" si="2"/>
        <v>0</v>
      </c>
      <c r="P46" s="352">
        <f>'[4]1 полуг'!P44+'[4]3кв'!R38</f>
        <v>0</v>
      </c>
      <c r="Q46" s="352"/>
      <c r="R46" s="352">
        <f>'[4]1 полуг'!R44+'[4]3кв'!S38</f>
        <v>0</v>
      </c>
      <c r="S46" s="352"/>
      <c r="T46" s="352">
        <f>'[4]1 полуг'!S44+'[4]3кв'!T38</f>
        <v>0</v>
      </c>
      <c r="U46" s="353">
        <f t="shared" si="3"/>
        <v>0</v>
      </c>
      <c r="W46" s="341"/>
      <c r="X46" s="298"/>
      <c r="Y46" s="298"/>
    </row>
    <row r="47" spans="1:25" ht="12.75" customHeight="1" x14ac:dyDescent="0.2">
      <c r="A47" s="287" t="s">
        <v>766</v>
      </c>
      <c r="B47" s="350">
        <v>226</v>
      </c>
      <c r="C47" s="354">
        <f t="shared" si="5"/>
        <v>0</v>
      </c>
      <c r="D47" s="354">
        <f t="shared" si="5"/>
        <v>0</v>
      </c>
      <c r="E47" s="354">
        <f>'[4]1 полуг'!E48</f>
        <v>0</v>
      </c>
      <c r="F47" s="354">
        <f>'[4]1 полуг'!F48</f>
        <v>0</v>
      </c>
      <c r="G47" s="352">
        <f>'[4]1 полуг'!G48</f>
        <v>0</v>
      </c>
      <c r="H47" s="352">
        <f>'[4]1 полуг'!H48</f>
        <v>0</v>
      </c>
      <c r="I47" s="352">
        <f>'[4]1 полуг'!H48</f>
        <v>0</v>
      </c>
      <c r="J47" s="352">
        <f>'[4]1 полуг'!J48</f>
        <v>0</v>
      </c>
      <c r="K47" s="352">
        <f>'[4]1 полуг'!K48</f>
        <v>0</v>
      </c>
      <c r="L47" s="352">
        <v>112.64100000000001</v>
      </c>
      <c r="M47" s="352"/>
      <c r="N47" s="352">
        <v>10.670999999999999</v>
      </c>
      <c r="O47" s="356">
        <f t="shared" si="2"/>
        <v>123.31200000000001</v>
      </c>
      <c r="P47" s="352">
        <v>0</v>
      </c>
      <c r="Q47" s="352"/>
      <c r="R47" s="352">
        <f>'[4]1 полуг'!R48+'[4]3кв'!S36</f>
        <v>0</v>
      </c>
      <c r="S47" s="352"/>
      <c r="T47" s="352">
        <f>'[4]1 полуг'!S48</f>
        <v>0</v>
      </c>
      <c r="U47" s="353">
        <f t="shared" si="3"/>
        <v>123.31200000000001</v>
      </c>
      <c r="W47" s="341"/>
      <c r="X47" s="298"/>
      <c r="Y47" s="298"/>
    </row>
    <row r="48" spans="1:25" ht="12" hidden="1" customHeight="1" x14ac:dyDescent="0.2">
      <c r="A48" s="287" t="s">
        <v>717</v>
      </c>
      <c r="B48" s="350">
        <v>226</v>
      </c>
      <c r="C48" s="354"/>
      <c r="D48" s="354"/>
      <c r="E48" s="354">
        <f>'[4]1 полуг'!E63</f>
        <v>0</v>
      </c>
      <c r="F48" s="354">
        <f>'[4]1 полуг'!F63</f>
        <v>0</v>
      </c>
      <c r="G48" s="352">
        <f>'[4]1 полуг'!G63</f>
        <v>0</v>
      </c>
      <c r="H48" s="352">
        <f>'[4]1 полуг'!H63</f>
        <v>0</v>
      </c>
      <c r="I48" s="352">
        <f>'[4]1 полуг'!H63</f>
        <v>0</v>
      </c>
      <c r="J48" s="352">
        <f>'[4]1 полуг'!J63</f>
        <v>0</v>
      </c>
      <c r="K48" s="352">
        <f>'[4]1 полуг'!K63</f>
        <v>0</v>
      </c>
      <c r="L48" s="352"/>
      <c r="M48" s="352"/>
      <c r="N48" s="352">
        <f>'[4]1 полуг'!N63</f>
        <v>0</v>
      </c>
      <c r="O48" s="356">
        <f t="shared" si="2"/>
        <v>0</v>
      </c>
      <c r="P48" s="352">
        <f>'[4]1 полуг'!P63</f>
        <v>0</v>
      </c>
      <c r="Q48" s="352"/>
      <c r="R48" s="352">
        <f>'[4]1 полуг'!R63</f>
        <v>0</v>
      </c>
      <c r="S48" s="352"/>
      <c r="T48" s="352">
        <f>'[4]1 полуг'!S63</f>
        <v>0</v>
      </c>
      <c r="U48" s="353">
        <f t="shared" si="3"/>
        <v>0</v>
      </c>
      <c r="W48" s="341"/>
      <c r="X48" s="298"/>
      <c r="Y48" s="298"/>
    </row>
    <row r="49" spans="1:25" ht="15" hidden="1" customHeight="1" x14ac:dyDescent="0.2">
      <c r="A49" s="287" t="s">
        <v>660</v>
      </c>
      <c r="B49" s="350">
        <v>226</v>
      </c>
      <c r="C49" s="354"/>
      <c r="D49" s="354"/>
      <c r="E49" s="354">
        <f>'[4]3кв'!E42</f>
        <v>0</v>
      </c>
      <c r="F49" s="354">
        <f>'[4]3кв'!F42</f>
        <v>0</v>
      </c>
      <c r="G49" s="352">
        <f>'[4]3кв'!H42</f>
        <v>0</v>
      </c>
      <c r="H49" s="352">
        <f>'[4]3кв'!I42</f>
        <v>0</v>
      </c>
      <c r="I49" s="352">
        <f>'[4]3кв'!I42</f>
        <v>0</v>
      </c>
      <c r="J49" s="352">
        <f>'[4]3кв'!L42</f>
        <v>0</v>
      </c>
      <c r="K49" s="352">
        <f>'[4]3кв'!M42</f>
        <v>0</v>
      </c>
      <c r="L49" s="352">
        <f>'[4]3кв'!N42</f>
        <v>0</v>
      </c>
      <c r="M49" s="352"/>
      <c r="N49" s="352">
        <f>'[4]3кв'!P42</f>
        <v>0</v>
      </c>
      <c r="O49" s="356">
        <f t="shared" si="2"/>
        <v>0</v>
      </c>
      <c r="P49" s="354">
        <f>'[4]3кв'!R42</f>
        <v>0</v>
      </c>
      <c r="Q49" s="352"/>
      <c r="R49" s="352">
        <f>'[4]3кв'!S42</f>
        <v>0</v>
      </c>
      <c r="S49" s="352"/>
      <c r="T49" s="352">
        <f>'[4]3кв'!T42</f>
        <v>0</v>
      </c>
      <c r="U49" s="353">
        <f t="shared" si="3"/>
        <v>0</v>
      </c>
      <c r="W49" s="341"/>
      <c r="X49" s="298"/>
      <c r="Y49" s="298"/>
    </row>
    <row r="50" spans="1:25" hidden="1" x14ac:dyDescent="0.2">
      <c r="A50" s="342" t="s">
        <v>718</v>
      </c>
      <c r="B50" s="350">
        <v>226</v>
      </c>
      <c r="C50" s="354"/>
      <c r="D50" s="354"/>
      <c r="E50" s="354">
        <f>'[4]1 полуг'!E42</f>
        <v>0</v>
      </c>
      <c r="F50" s="354">
        <f>'[4]1 полуг'!F42</f>
        <v>0</v>
      </c>
      <c r="G50" s="352">
        <f>'[4]3кв'!H41</f>
        <v>0</v>
      </c>
      <c r="H50" s="352">
        <f>'[4]1 полуг'!H42</f>
        <v>0</v>
      </c>
      <c r="I50" s="352">
        <f>'[4]1 полуг'!H42</f>
        <v>0</v>
      </c>
      <c r="J50" s="352">
        <f>'[4]1 полуг'!J42</f>
        <v>0</v>
      </c>
      <c r="K50" s="352">
        <f>'[4]1 полуг'!K42</f>
        <v>0</v>
      </c>
      <c r="L50" s="352">
        <f>'[4]1 полуг'!L42</f>
        <v>0</v>
      </c>
      <c r="M50" s="352"/>
      <c r="N50" s="352">
        <f>'[4]1 полуг'!N42</f>
        <v>0</v>
      </c>
      <c r="O50" s="356">
        <f t="shared" si="2"/>
        <v>0</v>
      </c>
      <c r="P50" s="354">
        <f>'[4]1 полуг'!P42</f>
        <v>0</v>
      </c>
      <c r="Q50" s="352"/>
      <c r="R50" s="352">
        <f>'[4]1 полуг'!R42</f>
        <v>0</v>
      </c>
      <c r="S50" s="352"/>
      <c r="T50" s="352">
        <f>'[4]1 полуг'!S42</f>
        <v>0</v>
      </c>
      <c r="U50" s="353">
        <f t="shared" si="3"/>
        <v>0</v>
      </c>
      <c r="W50" s="341"/>
      <c r="X50" s="298"/>
      <c r="Y50" s="298"/>
    </row>
    <row r="51" spans="1:25" ht="15" hidden="1" customHeight="1" x14ac:dyDescent="0.2">
      <c r="A51" s="287" t="s">
        <v>761</v>
      </c>
      <c r="B51" s="350">
        <v>226</v>
      </c>
      <c r="C51" s="354"/>
      <c r="D51" s="354"/>
      <c r="E51" s="354"/>
      <c r="F51" s="354"/>
      <c r="G51" s="352"/>
      <c r="H51" s="352"/>
      <c r="I51" s="352"/>
      <c r="J51" s="352"/>
      <c r="K51" s="352"/>
      <c r="L51" s="352">
        <v>0</v>
      </c>
      <c r="M51" s="352"/>
      <c r="N51" s="352"/>
      <c r="O51" s="356">
        <f t="shared" si="2"/>
        <v>0</v>
      </c>
      <c r="P51" s="354"/>
      <c r="Q51" s="352"/>
      <c r="R51" s="352"/>
      <c r="S51" s="352"/>
      <c r="T51" s="352"/>
      <c r="U51" s="353">
        <f t="shared" si="3"/>
        <v>0</v>
      </c>
      <c r="W51" s="341"/>
      <c r="X51" s="298"/>
      <c r="Y51" s="298"/>
    </row>
    <row r="52" spans="1:25" ht="15" hidden="1" customHeight="1" x14ac:dyDescent="0.2">
      <c r="A52" s="287" t="s">
        <v>719</v>
      </c>
      <c r="B52" s="350">
        <v>226</v>
      </c>
      <c r="C52" s="354">
        <f t="shared" si="5"/>
        <v>0</v>
      </c>
      <c r="D52" s="354">
        <f t="shared" si="5"/>
        <v>0</v>
      </c>
      <c r="E52" s="354">
        <f>'[4]3кв'!E45</f>
        <v>0</v>
      </c>
      <c r="F52" s="354">
        <f>'[4]3кв'!F45</f>
        <v>0</v>
      </c>
      <c r="G52" s="352">
        <f>'[4]3кв'!H45</f>
        <v>0</v>
      </c>
      <c r="H52" s="352">
        <f>'[4]3кв'!I45</f>
        <v>0</v>
      </c>
      <c r="I52" s="352">
        <f>'[4]3кв'!I45</f>
        <v>0</v>
      </c>
      <c r="J52" s="352">
        <f>'[4]3кв'!L45</f>
        <v>0</v>
      </c>
      <c r="K52" s="352">
        <f>'[4]3кв'!M45</f>
        <v>0</v>
      </c>
      <c r="L52" s="352">
        <f>'[4]3кв'!N45</f>
        <v>0</v>
      </c>
      <c r="M52" s="352"/>
      <c r="N52" s="352">
        <f>'[4]3кв'!P45</f>
        <v>0</v>
      </c>
      <c r="O52" s="356">
        <f t="shared" si="2"/>
        <v>0</v>
      </c>
      <c r="P52" s="354">
        <f>'[4]3кв'!R45</f>
        <v>0</v>
      </c>
      <c r="Q52" s="352"/>
      <c r="R52" s="352">
        <f>'[4]3кв'!S45</f>
        <v>0</v>
      </c>
      <c r="S52" s="352"/>
      <c r="T52" s="352">
        <f>'[4]3кв'!T45</f>
        <v>0</v>
      </c>
      <c r="U52" s="353">
        <f t="shared" si="3"/>
        <v>0</v>
      </c>
      <c r="W52" s="341"/>
      <c r="X52" s="298"/>
      <c r="Y52" s="298"/>
    </row>
    <row r="53" spans="1:25" ht="12.75" hidden="1" customHeight="1" x14ac:dyDescent="0.2">
      <c r="A53" s="287" t="s">
        <v>377</v>
      </c>
      <c r="B53" s="350">
        <v>226</v>
      </c>
      <c r="C53" s="354">
        <f t="shared" si="5"/>
        <v>0</v>
      </c>
      <c r="D53" s="354">
        <f t="shared" si="5"/>
        <v>0</v>
      </c>
      <c r="E53" s="354">
        <f>'[4]1 полуг'!E65</f>
        <v>0</v>
      </c>
      <c r="F53" s="354">
        <f>'[4]1 полуг'!F65</f>
        <v>0</v>
      </c>
      <c r="G53" s="352">
        <f>'[4]1 полуг'!G65</f>
        <v>0</v>
      </c>
      <c r="H53" s="352">
        <f>'[4]1 полуг'!H65</f>
        <v>0</v>
      </c>
      <c r="I53" s="352">
        <f>'[4]1 полуг'!H65</f>
        <v>0</v>
      </c>
      <c r="J53" s="352">
        <f>'[4]1 полуг'!J65</f>
        <v>0</v>
      </c>
      <c r="K53" s="352">
        <f>'[4]1 полуг'!K65</f>
        <v>0</v>
      </c>
      <c r="L53" s="352">
        <f>'[4]1 полуг'!L65</f>
        <v>0</v>
      </c>
      <c r="M53" s="352"/>
      <c r="N53" s="352">
        <f>'[4]1 полуг'!N65</f>
        <v>0</v>
      </c>
      <c r="O53" s="356">
        <f t="shared" si="2"/>
        <v>0</v>
      </c>
      <c r="P53" s="354">
        <f>'[4]1 полуг'!P65</f>
        <v>0</v>
      </c>
      <c r="Q53" s="352"/>
      <c r="R53" s="352">
        <f>'[4]1 полуг'!R65</f>
        <v>0</v>
      </c>
      <c r="S53" s="352"/>
      <c r="T53" s="352">
        <f>'[4]1 полуг'!S65</f>
        <v>0</v>
      </c>
      <c r="U53" s="353">
        <f t="shared" si="3"/>
        <v>0</v>
      </c>
      <c r="W53" s="341"/>
      <c r="X53" s="298"/>
      <c r="Y53" s="298"/>
    </row>
    <row r="54" spans="1:25" ht="12" hidden="1" customHeight="1" x14ac:dyDescent="0.2">
      <c r="A54" s="287" t="s">
        <v>157</v>
      </c>
      <c r="B54" s="350">
        <v>226</v>
      </c>
      <c r="C54" s="354">
        <f t="shared" si="5"/>
        <v>0</v>
      </c>
      <c r="D54" s="354">
        <f t="shared" si="5"/>
        <v>0</v>
      </c>
      <c r="E54" s="354">
        <f>'[4]1 полуг'!E49+'[4]3кв'!E62</f>
        <v>0</v>
      </c>
      <c r="F54" s="354">
        <f>'[4]1 полуг'!F49+'[4]3кв'!F62</f>
        <v>0</v>
      </c>
      <c r="G54" s="352">
        <f>'[4]1 полуг'!G49+'[4]3кв'!H62</f>
        <v>0</v>
      </c>
      <c r="H54" s="352">
        <f>'[4]1 полуг'!H49+'[4]3кв'!I62</f>
        <v>0</v>
      </c>
      <c r="I54" s="352">
        <f>'[4]1 полуг'!H49+'[4]3кв'!I62</f>
        <v>0</v>
      </c>
      <c r="J54" s="352">
        <f>'[4]1 полуг'!J49+'[4]3кв'!L62</f>
        <v>0</v>
      </c>
      <c r="K54" s="352">
        <f>'[4]1 полуг'!K49+'[4]3кв'!M62</f>
        <v>0</v>
      </c>
      <c r="L54" s="352">
        <v>0</v>
      </c>
      <c r="M54" s="352"/>
      <c r="N54" s="352">
        <f>'[4]1 полуг'!N49+'[4]3кв'!P62</f>
        <v>0</v>
      </c>
      <c r="O54" s="356">
        <f t="shared" si="2"/>
        <v>0</v>
      </c>
      <c r="P54" s="354">
        <f>'[4]1 полуг'!P49+'[4]3кв'!R62</f>
        <v>0</v>
      </c>
      <c r="Q54" s="352"/>
      <c r="R54" s="352">
        <f>'[4]1 полуг'!R49+'[4]3кв'!S62</f>
        <v>0</v>
      </c>
      <c r="S54" s="352"/>
      <c r="T54" s="352">
        <f>'[4]1 полуг'!S49+'[4]3кв'!T62</f>
        <v>0</v>
      </c>
      <c r="U54" s="353">
        <f t="shared" si="3"/>
        <v>0</v>
      </c>
      <c r="W54" s="341"/>
      <c r="X54" s="298"/>
      <c r="Y54" s="298"/>
    </row>
    <row r="55" spans="1:25" ht="12.75" hidden="1" customHeight="1" x14ac:dyDescent="0.2">
      <c r="A55" s="287" t="str">
        <f>'[4]1 кв'!A67</f>
        <v xml:space="preserve"> - аттестация рабочих мест</v>
      </c>
      <c r="B55" s="288">
        <v>226</v>
      </c>
      <c r="C55" s="354">
        <f>D55+E55</f>
        <v>0</v>
      </c>
      <c r="D55" s="354">
        <f>E55+F55</f>
        <v>0</v>
      </c>
      <c r="E55" s="354">
        <f>'[4]1 полуг'!E50</f>
        <v>0</v>
      </c>
      <c r="F55" s="354">
        <f>'[4]1 полуг'!F50</f>
        <v>0</v>
      </c>
      <c r="G55" s="352">
        <f>'[4]1 полуг'!G50</f>
        <v>0</v>
      </c>
      <c r="H55" s="352">
        <f>'[4]1 полуг'!H50</f>
        <v>0</v>
      </c>
      <c r="I55" s="352">
        <f>'[4]1 полуг'!H50</f>
        <v>0</v>
      </c>
      <c r="J55" s="352">
        <f>'[4]1 полуг'!J50</f>
        <v>0</v>
      </c>
      <c r="K55" s="352">
        <f>'[4]1 полуг'!K50</f>
        <v>0</v>
      </c>
      <c r="L55" s="352">
        <f>'[4]1 полуг'!L50</f>
        <v>0</v>
      </c>
      <c r="M55" s="352"/>
      <c r="N55" s="352">
        <f>'[4]1 полуг'!N50</f>
        <v>0</v>
      </c>
      <c r="O55" s="356">
        <f t="shared" si="2"/>
        <v>0</v>
      </c>
      <c r="P55" s="354">
        <f>'[4]1 полуг'!P50</f>
        <v>0</v>
      </c>
      <c r="Q55" s="352"/>
      <c r="R55" s="352">
        <f>'[4]1 полуг'!R50</f>
        <v>0</v>
      </c>
      <c r="S55" s="352"/>
      <c r="T55" s="352">
        <f>'[4]1 полуг'!S50</f>
        <v>0</v>
      </c>
      <c r="U55" s="353">
        <f t="shared" si="3"/>
        <v>0</v>
      </c>
      <c r="W55" s="341"/>
      <c r="X55" s="298"/>
      <c r="Y55" s="298"/>
    </row>
    <row r="56" spans="1:25" ht="15" hidden="1" customHeight="1" x14ac:dyDescent="0.2">
      <c r="A56" s="287" t="s">
        <v>720</v>
      </c>
      <c r="B56" s="288">
        <v>226</v>
      </c>
      <c r="C56" s="352">
        <f t="shared" si="5"/>
        <v>0</v>
      </c>
      <c r="D56" s="352">
        <f t="shared" si="5"/>
        <v>0</v>
      </c>
      <c r="E56" s="352">
        <f>'[4]1 полуг'!E62</f>
        <v>0</v>
      </c>
      <c r="F56" s="352">
        <f>'[4]1 полуг'!F62</f>
        <v>0</v>
      </c>
      <c r="G56" s="352">
        <f>'[4]1 полуг'!G62</f>
        <v>0</v>
      </c>
      <c r="H56" s="352">
        <f>'[4]1 полуг'!H62</f>
        <v>0</v>
      </c>
      <c r="I56" s="352">
        <f>'[4]1 полуг'!H62</f>
        <v>0</v>
      </c>
      <c r="J56" s="352">
        <f>'[4]1 полуг'!J62</f>
        <v>0</v>
      </c>
      <c r="K56" s="352">
        <f>'[4]1 полуг'!K62</f>
        <v>0</v>
      </c>
      <c r="L56" s="352">
        <f>'[4]1 полуг'!L62</f>
        <v>0</v>
      </c>
      <c r="M56" s="352"/>
      <c r="N56" s="352">
        <f>'[4]1 полуг'!N62</f>
        <v>0</v>
      </c>
      <c r="O56" s="356">
        <f t="shared" si="2"/>
        <v>0</v>
      </c>
      <c r="P56" s="354">
        <f>'[4]1 полуг'!P62</f>
        <v>0</v>
      </c>
      <c r="Q56" s="352"/>
      <c r="R56" s="352">
        <f>'[4]1 полуг'!R62</f>
        <v>0</v>
      </c>
      <c r="S56" s="352"/>
      <c r="T56" s="352">
        <f>'[4]1 полуг'!S62</f>
        <v>0</v>
      </c>
      <c r="U56" s="353">
        <f t="shared" si="3"/>
        <v>0</v>
      </c>
      <c r="W56" s="341"/>
      <c r="X56" s="298"/>
      <c r="Y56" s="298"/>
    </row>
    <row r="57" spans="1:25" ht="15" hidden="1" customHeight="1" x14ac:dyDescent="0.2">
      <c r="A57" s="287" t="s">
        <v>106</v>
      </c>
      <c r="B57" s="288">
        <v>227</v>
      </c>
      <c r="C57" s="354"/>
      <c r="D57" s="354"/>
      <c r="E57" s="352">
        <f>'[4]3кв'!E52+'[4]1 полуг'!E53</f>
        <v>0</v>
      </c>
      <c r="F57" s="352">
        <f>'[4]3кв'!F52+'[4]1 полуг'!F53</f>
        <v>0</v>
      </c>
      <c r="G57" s="352"/>
      <c r="H57" s="352">
        <f>'[4]3кв'!I52+'[4]1 полуг'!H53</f>
        <v>0</v>
      </c>
      <c r="I57" s="352">
        <f>'[4]3кв'!I52+'[4]1 полуг'!H53</f>
        <v>0</v>
      </c>
      <c r="J57" s="352">
        <f>'[4]3кв'!L52+'[4]1 полуг'!J53</f>
        <v>0</v>
      </c>
      <c r="K57" s="352"/>
      <c r="L57" s="352"/>
      <c r="M57" s="352"/>
      <c r="N57" s="352">
        <f>'[4]3кв'!P52+'[4]1 полуг'!N53</f>
        <v>0</v>
      </c>
      <c r="O57" s="356">
        <f t="shared" si="2"/>
        <v>0</v>
      </c>
      <c r="P57" s="354">
        <f>'[4]3кв'!R52+'[4]1 полуг'!P53</f>
        <v>0</v>
      </c>
      <c r="Q57" s="352"/>
      <c r="R57" s="352">
        <f>'[4]3кв'!S52+'[4]1 полуг'!R53</f>
        <v>0</v>
      </c>
      <c r="S57" s="352"/>
      <c r="T57" s="352">
        <f>'[4]3кв'!T52+'[4]1 полуг'!S53</f>
        <v>0</v>
      </c>
      <c r="U57" s="353">
        <f t="shared" si="3"/>
        <v>0</v>
      </c>
      <c r="W57" s="341"/>
      <c r="X57" s="298"/>
      <c r="Y57" s="298"/>
    </row>
    <row r="58" spans="1:25" ht="15" customHeight="1" x14ac:dyDescent="0.2">
      <c r="A58" s="287" t="s">
        <v>107</v>
      </c>
      <c r="B58" s="288">
        <v>226</v>
      </c>
      <c r="C58" s="354">
        <v>53.207999999999998</v>
      </c>
      <c r="D58" s="354">
        <v>53.207999999999998</v>
      </c>
      <c r="E58" s="352">
        <f>'[4]3кв'!E54+'[4]1 полуг'!E54</f>
        <v>0</v>
      </c>
      <c r="F58" s="352">
        <f>'[4]3кв'!F54+'[4]1 полуг'!F54</f>
        <v>0</v>
      </c>
      <c r="G58" s="352">
        <v>32.195999999999998</v>
      </c>
      <c r="H58" s="352">
        <v>0</v>
      </c>
      <c r="I58" s="352">
        <f>'[4]3кв'!I54+'[4]1 полуг'!H54</f>
        <v>0</v>
      </c>
      <c r="J58" s="352"/>
      <c r="K58" s="352">
        <f>'[4]3кв'!M54+'[4]1 полуг'!K54</f>
        <v>0</v>
      </c>
      <c r="L58" s="352">
        <v>25.3</v>
      </c>
      <c r="M58" s="352"/>
      <c r="N58" s="352"/>
      <c r="O58" s="356">
        <f t="shared" si="2"/>
        <v>25.3</v>
      </c>
      <c r="P58" s="354">
        <f>'[4]3кв'!R54+'[4]1 полуг'!P54</f>
        <v>0</v>
      </c>
      <c r="Q58" s="352"/>
      <c r="R58" s="352">
        <f>'[4]1 полуг'!Q54</f>
        <v>0</v>
      </c>
      <c r="S58" s="352"/>
      <c r="T58" s="352"/>
      <c r="U58" s="353">
        <f t="shared" si="3"/>
        <v>110.70399999999999</v>
      </c>
      <c r="W58" s="341"/>
      <c r="X58" s="298"/>
      <c r="Y58" s="298"/>
    </row>
    <row r="59" spans="1:25" ht="15" hidden="1" customHeight="1" x14ac:dyDescent="0.2">
      <c r="A59" s="287" t="s">
        <v>265</v>
      </c>
      <c r="B59" s="350">
        <v>226</v>
      </c>
      <c r="C59" s="354">
        <f>D59+E59</f>
        <v>0</v>
      </c>
      <c r="D59" s="354">
        <f>E59+F59</f>
        <v>0</v>
      </c>
      <c r="E59" s="352">
        <f>'[4]1 полуг'!E55</f>
        <v>0</v>
      </c>
      <c r="F59" s="352">
        <f>'[4]1 полуг'!F55</f>
        <v>0</v>
      </c>
      <c r="G59" s="352">
        <f>'[4]1 полуг'!G55</f>
        <v>0</v>
      </c>
      <c r="H59" s="352">
        <f>'[4]1 полуг'!H55</f>
        <v>0</v>
      </c>
      <c r="I59" s="352">
        <f>'[4]1 полуг'!H55</f>
        <v>0</v>
      </c>
      <c r="J59" s="352"/>
      <c r="K59" s="352">
        <f>'[4]1 полуг'!K55</f>
        <v>0</v>
      </c>
      <c r="L59" s="352">
        <f>'[4]1 полуг'!L55</f>
        <v>0</v>
      </c>
      <c r="M59" s="352"/>
      <c r="N59" s="352">
        <f>'[4]1 полуг'!N55</f>
        <v>0</v>
      </c>
      <c r="O59" s="356">
        <f t="shared" si="2"/>
        <v>0</v>
      </c>
      <c r="P59" s="354"/>
      <c r="Q59" s="352"/>
      <c r="R59" s="352">
        <f>'[4]1 полуг'!R55</f>
        <v>0</v>
      </c>
      <c r="S59" s="352"/>
      <c r="T59" s="352">
        <f>'[4]1 полуг'!S55</f>
        <v>0</v>
      </c>
      <c r="U59" s="353">
        <f t="shared" si="3"/>
        <v>0</v>
      </c>
      <c r="W59" s="341"/>
      <c r="X59" s="298"/>
      <c r="Y59" s="298"/>
    </row>
    <row r="60" spans="1:25" ht="15" hidden="1" customHeight="1" x14ac:dyDescent="0.2">
      <c r="A60" s="287" t="s">
        <v>379</v>
      </c>
      <c r="B60" s="350">
        <v>226</v>
      </c>
      <c r="C60" s="354">
        <f>D60+E60</f>
        <v>0</v>
      </c>
      <c r="D60" s="354">
        <f>E60+F60</f>
        <v>0</v>
      </c>
      <c r="E60" s="352">
        <f>'[4]1 полуг'!E56+'[4]3кв'!E57</f>
        <v>0</v>
      </c>
      <c r="F60" s="352">
        <f>'[4]1 полуг'!F56+'[4]3кв'!F57</f>
        <v>0</v>
      </c>
      <c r="G60" s="352">
        <f>'[4]1 полуг'!G56+'[4]3кв'!H57</f>
        <v>0</v>
      </c>
      <c r="H60" s="352">
        <f>'[4]1 полуг'!H56+'[4]3кв'!I57</f>
        <v>0</v>
      </c>
      <c r="I60" s="352">
        <f>'[4]1 полуг'!H56+'[4]3кв'!I57</f>
        <v>0</v>
      </c>
      <c r="J60" s="352">
        <f>'[4]1 полуг'!J56+'[4]3кв'!L57</f>
        <v>0</v>
      </c>
      <c r="K60" s="352">
        <f>'[4]1 полуг'!K56+'[4]3кв'!M57</f>
        <v>0</v>
      </c>
      <c r="L60" s="352">
        <f>'[4]1 полуг'!L56+'[4]3кв'!N57</f>
        <v>0</v>
      </c>
      <c r="M60" s="352"/>
      <c r="N60" s="352">
        <f>'[4]1 полуг'!N56+'[4]3кв'!P57</f>
        <v>0</v>
      </c>
      <c r="O60" s="356">
        <f t="shared" si="2"/>
        <v>0</v>
      </c>
      <c r="P60" s="354">
        <f>'[4]1 полуг'!P56+'[4]3кв'!R57</f>
        <v>0</v>
      </c>
      <c r="Q60" s="352"/>
      <c r="R60" s="352">
        <f>'[4]1 полуг'!R56+'[4]3кв'!S57</f>
        <v>0</v>
      </c>
      <c r="S60" s="352"/>
      <c r="T60" s="352">
        <f>'[4]1 полуг'!S56+'[4]3кв'!T57</f>
        <v>0</v>
      </c>
      <c r="U60" s="353">
        <f t="shared" si="3"/>
        <v>0</v>
      </c>
      <c r="W60" s="341"/>
      <c r="X60" s="298"/>
      <c r="Y60" s="298"/>
    </row>
    <row r="61" spans="1:25" ht="15" hidden="1" customHeight="1" x14ac:dyDescent="0.2">
      <c r="A61" s="287" t="s">
        <v>108</v>
      </c>
      <c r="B61" s="350">
        <v>226</v>
      </c>
      <c r="C61" s="354"/>
      <c r="D61" s="354"/>
      <c r="E61" s="352">
        <f>'[4]3кв'!E59+'[4]1 полуг'!E57</f>
        <v>0</v>
      </c>
      <c r="F61" s="352">
        <f>'[4]3кв'!F59+'[4]1 полуг'!F57</f>
        <v>0</v>
      </c>
      <c r="G61" s="352">
        <f>'[4]3кв'!H59+'[4]1 полуг'!G57</f>
        <v>0</v>
      </c>
      <c r="H61" s="352">
        <f>'[4]3кв'!I59+'[4]1 полуг'!H57</f>
        <v>0</v>
      </c>
      <c r="I61" s="352">
        <f>'[4]3кв'!I59+'[4]1 полуг'!H57</f>
        <v>0</v>
      </c>
      <c r="J61" s="352">
        <f>'[4]3кв'!L59+'[4]1 полуг'!J57</f>
        <v>0</v>
      </c>
      <c r="K61" s="352">
        <f>'[4]3кв'!M59+'[4]1 полуг'!K57</f>
        <v>0</v>
      </c>
      <c r="L61" s="352"/>
      <c r="M61" s="352"/>
      <c r="N61" s="352"/>
      <c r="O61" s="356">
        <f t="shared" si="2"/>
        <v>0</v>
      </c>
      <c r="P61" s="354">
        <f>'[4]3кв'!R59+'[4]1 полуг'!P57</f>
        <v>0</v>
      </c>
      <c r="Q61" s="352"/>
      <c r="R61" s="352">
        <f>'[4]3кв'!S59+'[4]1 полуг'!R57</f>
        <v>0</v>
      </c>
      <c r="S61" s="352"/>
      <c r="T61" s="352">
        <f>'[4]3кв'!T59+'[4]1 полуг'!S57</f>
        <v>0</v>
      </c>
      <c r="U61" s="356">
        <f t="shared" si="3"/>
        <v>0</v>
      </c>
      <c r="W61" s="341"/>
      <c r="X61" s="298"/>
      <c r="Y61" s="298"/>
    </row>
    <row r="62" spans="1:25" ht="15" hidden="1" customHeight="1" x14ac:dyDescent="0.2">
      <c r="A62" s="287" t="s">
        <v>721</v>
      </c>
      <c r="B62" s="350">
        <v>226</v>
      </c>
      <c r="C62" s="354">
        <f t="shared" si="5"/>
        <v>0</v>
      </c>
      <c r="D62" s="354">
        <f t="shared" si="5"/>
        <v>0</v>
      </c>
      <c r="E62" s="352">
        <f>'[4]3кв'!E55</f>
        <v>0</v>
      </c>
      <c r="F62" s="352">
        <f>'[4]3кв'!F40</f>
        <v>0</v>
      </c>
      <c r="G62" s="352">
        <f>'[4]3кв'!H55</f>
        <v>0</v>
      </c>
      <c r="H62" s="352">
        <f>'[4]3кв'!I55</f>
        <v>0</v>
      </c>
      <c r="I62" s="352">
        <f>'[4]3кв'!I55</f>
        <v>0</v>
      </c>
      <c r="J62" s="352">
        <f>'[4]3кв'!L55</f>
        <v>0</v>
      </c>
      <c r="K62" s="352">
        <f>'[4]3кв'!M55</f>
        <v>0</v>
      </c>
      <c r="L62" s="352">
        <f>'[4]3кв'!N55</f>
        <v>0</v>
      </c>
      <c r="M62" s="352"/>
      <c r="N62" s="352">
        <f>'[4]3кв'!P55</f>
        <v>0</v>
      </c>
      <c r="O62" s="356">
        <f t="shared" si="2"/>
        <v>0</v>
      </c>
      <c r="P62" s="354">
        <f>'[4]3кв'!R55</f>
        <v>0</v>
      </c>
      <c r="Q62" s="352"/>
      <c r="R62" s="352">
        <f>'[4]3кв'!S55</f>
        <v>0</v>
      </c>
      <c r="S62" s="352"/>
      <c r="T62" s="352">
        <f>'[4]3кв'!T55</f>
        <v>0</v>
      </c>
      <c r="U62" s="356">
        <f t="shared" si="3"/>
        <v>0</v>
      </c>
      <c r="W62" s="341"/>
      <c r="X62" s="298"/>
      <c r="Y62" s="298"/>
    </row>
    <row r="63" spans="1:25" ht="15" hidden="1" customHeight="1" x14ac:dyDescent="0.2">
      <c r="A63" s="287" t="s">
        <v>722</v>
      </c>
      <c r="B63" s="350">
        <v>226</v>
      </c>
      <c r="C63" s="352">
        <f t="shared" si="5"/>
        <v>0</v>
      </c>
      <c r="D63" s="352">
        <f t="shared" si="5"/>
        <v>0</v>
      </c>
      <c r="E63" s="352">
        <f>'[4]1 полуг'!E59</f>
        <v>0</v>
      </c>
      <c r="F63" s="352">
        <f>'[4]1 полуг'!F59</f>
        <v>0</v>
      </c>
      <c r="G63" s="352">
        <f>'[4]1 полуг'!G59</f>
        <v>0</v>
      </c>
      <c r="H63" s="352">
        <f>'[4]1 полуг'!H59</f>
        <v>0</v>
      </c>
      <c r="I63" s="352">
        <f>'[4]1 полуг'!H59</f>
        <v>0</v>
      </c>
      <c r="J63" s="352">
        <f>'[4]1 полуг'!J59</f>
        <v>0</v>
      </c>
      <c r="K63" s="352">
        <f>'[4]1 полуг'!K59</f>
        <v>0</v>
      </c>
      <c r="L63" s="352">
        <f>'[4]1 полуг'!L59</f>
        <v>0</v>
      </c>
      <c r="M63" s="352"/>
      <c r="N63" s="352">
        <f>'[4]1 полуг'!N59</f>
        <v>0</v>
      </c>
      <c r="O63" s="356">
        <f t="shared" si="2"/>
        <v>0</v>
      </c>
      <c r="P63" s="354">
        <f>'[4]1 полуг'!P59</f>
        <v>0</v>
      </c>
      <c r="Q63" s="352"/>
      <c r="R63" s="352">
        <f>'[4]1 полуг'!R59</f>
        <v>0</v>
      </c>
      <c r="S63" s="352"/>
      <c r="T63" s="352">
        <f>'[4]1 полуг'!S59</f>
        <v>0</v>
      </c>
      <c r="U63" s="356">
        <f t="shared" si="3"/>
        <v>0</v>
      </c>
      <c r="W63" s="341"/>
      <c r="X63" s="298"/>
      <c r="Y63" s="298"/>
    </row>
    <row r="64" spans="1:25" ht="15" hidden="1" customHeight="1" x14ac:dyDescent="0.2">
      <c r="A64" s="287" t="s">
        <v>767</v>
      </c>
      <c r="B64" s="350">
        <v>226</v>
      </c>
      <c r="C64" s="352">
        <f t="shared" si="5"/>
        <v>0</v>
      </c>
      <c r="D64" s="352">
        <f t="shared" si="5"/>
        <v>0</v>
      </c>
      <c r="E64" s="352">
        <f>'[4]3кв'!E58+'[4]1 полуг'!E60</f>
        <v>0</v>
      </c>
      <c r="F64" s="352">
        <f>'[4]3кв'!F58+'[4]1 полуг'!F60</f>
        <v>0</v>
      </c>
      <c r="G64" s="352">
        <f>'[4]3кв'!H58+'[4]1 полуг'!G60</f>
        <v>0</v>
      </c>
      <c r="H64" s="352">
        <f>'[4]3кв'!I58+'[4]1 полуг'!H60</f>
        <v>0</v>
      </c>
      <c r="I64" s="352">
        <f>'[4]3кв'!I58+'[4]1 полуг'!H60</f>
        <v>0</v>
      </c>
      <c r="J64" s="352">
        <f>'[4]3кв'!L58+'[4]1 полуг'!J60</f>
        <v>0</v>
      </c>
      <c r="K64" s="352">
        <f>'[4]3кв'!M58+'[4]1 полуг'!K60</f>
        <v>0</v>
      </c>
      <c r="L64" s="352">
        <f>'[4]3кв'!N58+'[4]1 полуг'!L60</f>
        <v>0</v>
      </c>
      <c r="M64" s="352"/>
      <c r="N64" s="352">
        <f>'[4]3кв'!P58+'[4]1 полуг'!N60</f>
        <v>0</v>
      </c>
      <c r="O64" s="356">
        <f t="shared" si="2"/>
        <v>0</v>
      </c>
      <c r="P64" s="354">
        <f>'[4]3кв'!R58+'[4]1 полуг'!P60</f>
        <v>0</v>
      </c>
      <c r="Q64" s="352"/>
      <c r="R64" s="352">
        <f>'[4]3кв'!S58+'[4]1 полуг'!R60</f>
        <v>0</v>
      </c>
      <c r="S64" s="352"/>
      <c r="T64" s="352">
        <f>'[4]3кв'!T58+'[4]1 полуг'!S60</f>
        <v>0</v>
      </c>
      <c r="U64" s="356">
        <f t="shared" si="3"/>
        <v>0</v>
      </c>
      <c r="W64" s="341"/>
      <c r="X64" s="298"/>
      <c r="Y64" s="298"/>
    </row>
    <row r="65" spans="1:25" ht="12.75" hidden="1" customHeight="1" x14ac:dyDescent="0.2">
      <c r="A65" s="287" t="s">
        <v>768</v>
      </c>
      <c r="B65" s="350">
        <v>226</v>
      </c>
      <c r="C65" s="352">
        <f t="shared" si="5"/>
        <v>0</v>
      </c>
      <c r="D65" s="352">
        <f t="shared" si="5"/>
        <v>0</v>
      </c>
      <c r="E65" s="352">
        <f>'[4]3кв'!E43+'[4]1 полуг'!E46</f>
        <v>0</v>
      </c>
      <c r="F65" s="352">
        <f>'[4]3кв'!F43+'[4]1 полуг'!F46</f>
        <v>0</v>
      </c>
      <c r="G65" s="352">
        <f>'[4]3кв'!H43+'[4]1 полуг'!G46</f>
        <v>0</v>
      </c>
      <c r="H65" s="352">
        <f>'[4]3кв'!I43+'[4]1 полуг'!H46</f>
        <v>0</v>
      </c>
      <c r="I65" s="352">
        <f>'[4]3кв'!I43+'[4]1 полуг'!H46</f>
        <v>0</v>
      </c>
      <c r="J65" s="352">
        <f>'[4]3кв'!L43+'[4]1 полуг'!J46</f>
        <v>0</v>
      </c>
      <c r="K65" s="352">
        <f>'[4]3кв'!M43+'[4]1 полуг'!K46</f>
        <v>0</v>
      </c>
      <c r="L65" s="352">
        <f>'[4]3кв'!N43+'[4]1 полуг'!L46</f>
        <v>0</v>
      </c>
      <c r="M65" s="352"/>
      <c r="N65" s="352">
        <f>'[4]3кв'!P43+'[4]1 полуг'!N46</f>
        <v>0</v>
      </c>
      <c r="O65" s="356">
        <f t="shared" si="2"/>
        <v>0</v>
      </c>
      <c r="P65" s="354">
        <v>0</v>
      </c>
      <c r="Q65" s="352"/>
      <c r="R65" s="352">
        <f>'[4]3кв'!S43+'[4]1 полуг'!R46</f>
        <v>0</v>
      </c>
      <c r="S65" s="352"/>
      <c r="T65" s="352">
        <f>'[4]3кв'!T43+'[4]1 полуг'!S46</f>
        <v>0</v>
      </c>
      <c r="U65" s="356">
        <f t="shared" si="3"/>
        <v>0</v>
      </c>
      <c r="W65" s="341"/>
      <c r="X65" s="298"/>
      <c r="Y65" s="298"/>
    </row>
    <row r="66" spans="1:25" ht="17.25" hidden="1" customHeight="1" x14ac:dyDescent="0.2">
      <c r="A66" s="287" t="s">
        <v>661</v>
      </c>
      <c r="B66" s="350">
        <v>226</v>
      </c>
      <c r="C66" s="352">
        <f t="shared" si="5"/>
        <v>0</v>
      </c>
      <c r="D66" s="352">
        <f t="shared" si="5"/>
        <v>0</v>
      </c>
      <c r="E66" s="352">
        <f>'[4]1 полуг'!E63</f>
        <v>0</v>
      </c>
      <c r="F66" s="352">
        <f>'[4]1 полуг'!F63</f>
        <v>0</v>
      </c>
      <c r="G66" s="352"/>
      <c r="H66" s="352"/>
      <c r="I66" s="352">
        <f>'[4]1 полуг'!H63</f>
        <v>0</v>
      </c>
      <c r="J66" s="352"/>
      <c r="K66" s="352"/>
      <c r="L66" s="352">
        <f>'[4]1 полуг'!L63</f>
        <v>0</v>
      </c>
      <c r="M66" s="352"/>
      <c r="N66" s="352"/>
      <c r="O66" s="356">
        <f t="shared" si="2"/>
        <v>0</v>
      </c>
      <c r="P66" s="354"/>
      <c r="Q66" s="352"/>
      <c r="R66" s="352"/>
      <c r="S66" s="352"/>
      <c r="T66" s="352"/>
      <c r="U66" s="356">
        <f t="shared" si="3"/>
        <v>0</v>
      </c>
      <c r="W66" s="341"/>
      <c r="X66" s="298"/>
      <c r="Y66" s="298"/>
    </row>
    <row r="67" spans="1:25" ht="17.25" hidden="1" customHeight="1" x14ac:dyDescent="0.2">
      <c r="A67" s="287" t="s">
        <v>217</v>
      </c>
      <c r="B67" s="350">
        <v>226</v>
      </c>
      <c r="C67" s="352">
        <f t="shared" si="5"/>
        <v>0</v>
      </c>
      <c r="D67" s="352">
        <f t="shared" si="5"/>
        <v>0</v>
      </c>
      <c r="E67" s="352">
        <f>'[4]1 полуг'!E63</f>
        <v>0</v>
      </c>
      <c r="F67" s="352">
        <f>'[4]1 полуг'!F63</f>
        <v>0</v>
      </c>
      <c r="G67" s="352"/>
      <c r="H67" s="352"/>
      <c r="I67" s="352">
        <f>'[4]1 полуг'!H63</f>
        <v>0</v>
      </c>
      <c r="J67" s="352"/>
      <c r="K67" s="352">
        <f>'[4]1 полуг'!K63</f>
        <v>0</v>
      </c>
      <c r="L67" s="352"/>
      <c r="M67" s="352"/>
      <c r="N67" s="352">
        <f>'[4]1 полуг'!N63</f>
        <v>0</v>
      </c>
      <c r="O67" s="356">
        <f t="shared" si="2"/>
        <v>0</v>
      </c>
      <c r="P67" s="354">
        <f>'[4]1 полуг'!P63</f>
        <v>0</v>
      </c>
      <c r="Q67" s="352"/>
      <c r="R67" s="352">
        <f>'[4]1 полуг'!R63</f>
        <v>0</v>
      </c>
      <c r="S67" s="352"/>
      <c r="T67" s="352">
        <f>'[4]1 полуг'!S63</f>
        <v>0</v>
      </c>
      <c r="U67" s="356">
        <f t="shared" si="3"/>
        <v>0</v>
      </c>
      <c r="W67" s="341"/>
      <c r="X67" s="298"/>
      <c r="Y67" s="298"/>
    </row>
    <row r="68" spans="1:25" ht="15" hidden="1" customHeight="1" x14ac:dyDescent="0.2">
      <c r="A68" s="287" t="s">
        <v>723</v>
      </c>
      <c r="B68" s="350">
        <v>226</v>
      </c>
      <c r="C68" s="352">
        <f t="shared" si="5"/>
        <v>0</v>
      </c>
      <c r="D68" s="352">
        <f t="shared" si="5"/>
        <v>0</v>
      </c>
      <c r="E68" s="352">
        <f>'[4]1 полуг'!E64</f>
        <v>0</v>
      </c>
      <c r="F68" s="352">
        <f>'[4]1 полуг'!F64</f>
        <v>0</v>
      </c>
      <c r="G68" s="352">
        <f>'[4]1 полуг'!G64</f>
        <v>0</v>
      </c>
      <c r="H68" s="352">
        <f>'[4]1 полуг'!H64</f>
        <v>0</v>
      </c>
      <c r="I68" s="352">
        <f>'[4]1 полуг'!H64</f>
        <v>0</v>
      </c>
      <c r="J68" s="352">
        <f>'[4]1 полуг'!J64</f>
        <v>0</v>
      </c>
      <c r="K68" s="352">
        <f>'[4]1 полуг'!K64</f>
        <v>0</v>
      </c>
      <c r="L68" s="352">
        <f>'[4]1 полуг'!L64</f>
        <v>0</v>
      </c>
      <c r="M68" s="352"/>
      <c r="N68" s="352">
        <f>'[4]1 полуг'!N64</f>
        <v>0</v>
      </c>
      <c r="O68" s="356">
        <f t="shared" si="2"/>
        <v>0</v>
      </c>
      <c r="P68" s="354">
        <f>'[4]1 полуг'!P64</f>
        <v>0</v>
      </c>
      <c r="Q68" s="352"/>
      <c r="R68" s="352">
        <f>'[4]1 полуг'!R64</f>
        <v>0</v>
      </c>
      <c r="S68" s="352"/>
      <c r="T68" s="352">
        <f>'[4]1 полуг'!S64</f>
        <v>0</v>
      </c>
      <c r="U68" s="356">
        <f t="shared" si="3"/>
        <v>0</v>
      </c>
      <c r="W68" s="341"/>
      <c r="X68" s="298"/>
      <c r="Y68" s="298"/>
    </row>
    <row r="69" spans="1:25" ht="12.75" hidden="1" customHeight="1" x14ac:dyDescent="0.2">
      <c r="A69" s="287" t="s">
        <v>724</v>
      </c>
      <c r="B69" s="350">
        <v>226</v>
      </c>
      <c r="C69" s="352">
        <f t="shared" si="5"/>
        <v>0</v>
      </c>
      <c r="D69" s="352">
        <f t="shared" si="5"/>
        <v>0</v>
      </c>
      <c r="E69" s="352">
        <f>'[4]3кв'!E61</f>
        <v>0</v>
      </c>
      <c r="F69" s="352">
        <f>'[4]3кв'!F61</f>
        <v>0</v>
      </c>
      <c r="G69" s="352">
        <f>'[4]3кв'!H61</f>
        <v>0</v>
      </c>
      <c r="H69" s="352">
        <f>'[4]3кв'!I61</f>
        <v>0</v>
      </c>
      <c r="I69" s="352">
        <f>'[4]3кв'!I61</f>
        <v>0</v>
      </c>
      <c r="J69" s="352">
        <f>'[4]3кв'!L61</f>
        <v>0</v>
      </c>
      <c r="K69" s="352">
        <f>'[4]3кв'!M61</f>
        <v>0</v>
      </c>
      <c r="L69" s="352">
        <f>'[4]3кв'!N61</f>
        <v>0</v>
      </c>
      <c r="M69" s="352"/>
      <c r="N69" s="352">
        <f>'[4]3кв'!P61</f>
        <v>0</v>
      </c>
      <c r="O69" s="356">
        <f t="shared" si="2"/>
        <v>0</v>
      </c>
      <c r="P69" s="354">
        <f>'[4]3кв'!R61</f>
        <v>0</v>
      </c>
      <c r="Q69" s="352"/>
      <c r="R69" s="352">
        <f>'[4]3кв'!S61</f>
        <v>0</v>
      </c>
      <c r="S69" s="352"/>
      <c r="T69" s="352">
        <f>'[4]3кв'!T61</f>
        <v>0</v>
      </c>
      <c r="U69" s="356">
        <f t="shared" si="3"/>
        <v>0</v>
      </c>
      <c r="W69" s="341"/>
      <c r="X69" s="298"/>
      <c r="Y69" s="298"/>
    </row>
    <row r="70" spans="1:25" ht="15" hidden="1" customHeight="1" x14ac:dyDescent="0.2">
      <c r="A70" s="287" t="s">
        <v>725</v>
      </c>
      <c r="B70" s="350">
        <v>226</v>
      </c>
      <c r="C70" s="352">
        <f t="shared" si="5"/>
        <v>0</v>
      </c>
      <c r="D70" s="352">
        <f t="shared" si="5"/>
        <v>0</v>
      </c>
      <c r="E70" s="352">
        <f>'[4]1 полуг'!E67</f>
        <v>0</v>
      </c>
      <c r="F70" s="352">
        <f>'[4]1 полуг'!F67</f>
        <v>0</v>
      </c>
      <c r="G70" s="352">
        <f>'[4]1 полуг'!G67</f>
        <v>0</v>
      </c>
      <c r="H70" s="352">
        <f>'[4]1 полуг'!H67</f>
        <v>0</v>
      </c>
      <c r="I70" s="352">
        <f>'[4]1 полуг'!H67</f>
        <v>0</v>
      </c>
      <c r="J70" s="352">
        <f>'[4]1 полуг'!J67</f>
        <v>0</v>
      </c>
      <c r="K70" s="352">
        <f>'[4]1 полуг'!K67</f>
        <v>0</v>
      </c>
      <c r="L70" s="352">
        <f>'[4]1 полуг'!L67</f>
        <v>0</v>
      </c>
      <c r="M70" s="352"/>
      <c r="N70" s="352">
        <f>'[4]1 полуг'!N67</f>
        <v>0</v>
      </c>
      <c r="O70" s="356">
        <f t="shared" ref="O70:O133" si="30">L70+N70+M70</f>
        <v>0</v>
      </c>
      <c r="P70" s="354">
        <f>'[4]1 полуг'!P67</f>
        <v>0</v>
      </c>
      <c r="Q70" s="352"/>
      <c r="R70" s="352">
        <f>'[4]1 полуг'!R67</f>
        <v>0</v>
      </c>
      <c r="S70" s="352"/>
      <c r="T70" s="352">
        <f>'[4]1 полуг'!S67</f>
        <v>0</v>
      </c>
      <c r="U70" s="356">
        <f t="shared" ref="U70:U132" si="31">C70+F70+G70+J70+K70+O70+P70+Q70+R70+T70</f>
        <v>0</v>
      </c>
      <c r="W70" s="341"/>
      <c r="X70" s="298"/>
      <c r="Y70" s="298"/>
    </row>
    <row r="71" spans="1:25" ht="15" hidden="1" customHeight="1" x14ac:dyDescent="0.2">
      <c r="A71" s="287" t="s">
        <v>156</v>
      </c>
      <c r="B71" s="350">
        <v>226</v>
      </c>
      <c r="C71" s="352">
        <f t="shared" si="5"/>
        <v>0</v>
      </c>
      <c r="D71" s="352">
        <f t="shared" si="5"/>
        <v>0</v>
      </c>
      <c r="E71" s="352">
        <f>'[4]3кв'!E65+'[4]1 полуг'!E47</f>
        <v>0</v>
      </c>
      <c r="F71" s="352">
        <f>'[4]3кв'!F65+'[4]1 полуг'!F47</f>
        <v>0</v>
      </c>
      <c r="G71" s="352">
        <f>'[4]3кв'!H65+'[4]1 полуг'!G47</f>
        <v>0</v>
      </c>
      <c r="H71" s="352">
        <f>'[4]3кв'!I65+'[4]1 полуг'!H47</f>
        <v>0</v>
      </c>
      <c r="I71" s="352">
        <f>'[4]3кв'!I65+'[4]1 полуг'!H47</f>
        <v>0</v>
      </c>
      <c r="J71" s="352">
        <f>'[4]3кв'!L65+'[4]1 полуг'!J47</f>
        <v>0</v>
      </c>
      <c r="K71" s="352">
        <f>'[4]3кв'!M65+'[4]1 полуг'!K47</f>
        <v>0</v>
      </c>
      <c r="L71" s="352">
        <f>'[4]3кв'!N65+'[4]1 полуг'!L47</f>
        <v>0</v>
      </c>
      <c r="M71" s="352"/>
      <c r="N71" s="352">
        <f>'[4]3кв'!P65+'[4]1 полуг'!N47</f>
        <v>0</v>
      </c>
      <c r="O71" s="356">
        <f t="shared" si="30"/>
        <v>0</v>
      </c>
      <c r="P71" s="354">
        <f>'[4]3кв'!R65+'[4]1 полуг'!P47</f>
        <v>0</v>
      </c>
      <c r="Q71" s="352"/>
      <c r="R71" s="352">
        <f>'[4]3кв'!S65+'[4]1 полуг'!R47</f>
        <v>0</v>
      </c>
      <c r="S71" s="352"/>
      <c r="T71" s="352">
        <f>'[4]3кв'!T65+'[4]1 полуг'!S47</f>
        <v>0</v>
      </c>
      <c r="U71" s="356">
        <f t="shared" si="31"/>
        <v>0</v>
      </c>
      <c r="W71" s="341"/>
      <c r="X71" s="298"/>
      <c r="Y71" s="298"/>
    </row>
    <row r="72" spans="1:25" ht="18" hidden="1" customHeight="1" x14ac:dyDescent="0.2">
      <c r="A72" s="287" t="s">
        <v>726</v>
      </c>
      <c r="B72" s="350">
        <v>226</v>
      </c>
      <c r="C72" s="352">
        <f t="shared" si="5"/>
        <v>0</v>
      </c>
      <c r="D72" s="352">
        <f t="shared" si="5"/>
        <v>0</v>
      </c>
      <c r="E72" s="352">
        <f>'[4]1 полуг'!E42</f>
        <v>0</v>
      </c>
      <c r="F72" s="352">
        <f>'[4]1 полуг'!F42</f>
        <v>0</v>
      </c>
      <c r="G72" s="352"/>
      <c r="H72" s="352">
        <f>'[4]1 полуг'!H42</f>
        <v>0</v>
      </c>
      <c r="I72" s="352">
        <f>'[4]1 полуг'!H42</f>
        <v>0</v>
      </c>
      <c r="J72" s="352">
        <f>'[4]1 полуг'!J42</f>
        <v>0</v>
      </c>
      <c r="K72" s="352">
        <v>0</v>
      </c>
      <c r="L72" s="352">
        <f>'[4]3кв'!N62</f>
        <v>0</v>
      </c>
      <c r="M72" s="352"/>
      <c r="N72" s="352">
        <f>'[4]1 полуг'!N42</f>
        <v>0</v>
      </c>
      <c r="O72" s="356">
        <f t="shared" si="30"/>
        <v>0</v>
      </c>
      <c r="P72" s="354">
        <f>'[4]1 полуг'!P42</f>
        <v>0</v>
      </c>
      <c r="Q72" s="352"/>
      <c r="R72" s="352">
        <f>'[4]1 полуг'!R42</f>
        <v>0</v>
      </c>
      <c r="S72" s="352"/>
      <c r="T72" s="352">
        <f>'[4]1 полуг'!S42</f>
        <v>0</v>
      </c>
      <c r="U72" s="356">
        <f t="shared" si="31"/>
        <v>0</v>
      </c>
      <c r="W72" s="341"/>
      <c r="X72" s="298"/>
      <c r="Y72" s="298"/>
    </row>
    <row r="73" spans="1:25" ht="15.75" hidden="1" customHeight="1" x14ac:dyDescent="0.2">
      <c r="A73" s="287" t="s">
        <v>727</v>
      </c>
      <c r="B73" s="350">
        <v>226</v>
      </c>
      <c r="C73" s="352"/>
      <c r="D73" s="352"/>
      <c r="E73" s="352">
        <f>'[4]1 полуг'!E58</f>
        <v>0</v>
      </c>
      <c r="F73" s="352">
        <f>'[4]1 полуг'!F58</f>
        <v>0</v>
      </c>
      <c r="G73" s="352">
        <f>'[4]1 полуг'!G58</f>
        <v>0</v>
      </c>
      <c r="H73" s="352">
        <f>'[4]1 полуг'!H58</f>
        <v>0</v>
      </c>
      <c r="I73" s="352">
        <f>'[4]1 полуг'!H58</f>
        <v>0</v>
      </c>
      <c r="J73" s="352">
        <f>'[4]1 полуг'!J58</f>
        <v>0</v>
      </c>
      <c r="K73" s="352">
        <f>'[4]1 полуг'!K58</f>
        <v>0</v>
      </c>
      <c r="L73" s="352">
        <f>'[4]1 полуг'!L58</f>
        <v>0</v>
      </c>
      <c r="M73" s="352"/>
      <c r="N73" s="352">
        <f>'[4]1 полуг'!N58</f>
        <v>0</v>
      </c>
      <c r="O73" s="356">
        <f t="shared" si="30"/>
        <v>0</v>
      </c>
      <c r="P73" s="354">
        <f>'[4]1 полуг'!P58</f>
        <v>0</v>
      </c>
      <c r="Q73" s="352"/>
      <c r="R73" s="352">
        <f>'[4]1 полуг'!R58</f>
        <v>0</v>
      </c>
      <c r="S73" s="352"/>
      <c r="T73" s="352">
        <f>'[4]1 полуг'!S58</f>
        <v>0</v>
      </c>
      <c r="U73" s="356">
        <f t="shared" si="31"/>
        <v>0</v>
      </c>
      <c r="W73" s="341"/>
      <c r="X73" s="298"/>
      <c r="Y73" s="298"/>
    </row>
    <row r="74" spans="1:25" ht="16.5" hidden="1" customHeight="1" x14ac:dyDescent="0.2">
      <c r="A74" s="287" t="s">
        <v>728</v>
      </c>
      <c r="B74" s="350">
        <v>226</v>
      </c>
      <c r="C74" s="352">
        <f t="shared" si="5"/>
        <v>0</v>
      </c>
      <c r="D74" s="352">
        <f t="shared" si="5"/>
        <v>0</v>
      </c>
      <c r="E74" s="352">
        <f>'[4]1 полуг'!E45</f>
        <v>0</v>
      </c>
      <c r="F74" s="352">
        <f>'[4]1 полуг'!F45</f>
        <v>0</v>
      </c>
      <c r="G74" s="352">
        <f>'[4]1 полуг'!G45</f>
        <v>0</v>
      </c>
      <c r="H74" s="352">
        <f>'[4]1 полуг'!H45</f>
        <v>0</v>
      </c>
      <c r="I74" s="352">
        <f>'[4]1 полуг'!H45</f>
        <v>0</v>
      </c>
      <c r="J74" s="352">
        <f>'[4]1 полуг'!J45</f>
        <v>0</v>
      </c>
      <c r="K74" s="352"/>
      <c r="L74" s="352">
        <f>'[4]1 полуг'!L45</f>
        <v>0</v>
      </c>
      <c r="M74" s="352"/>
      <c r="N74" s="352">
        <f>'[4]1 полуг'!N45</f>
        <v>0</v>
      </c>
      <c r="O74" s="356">
        <f t="shared" si="30"/>
        <v>0</v>
      </c>
      <c r="P74" s="354">
        <f>'[4]1 полуг'!P45</f>
        <v>0</v>
      </c>
      <c r="Q74" s="352"/>
      <c r="R74" s="352">
        <f>'[4]1 полуг'!R45</f>
        <v>0</v>
      </c>
      <c r="S74" s="352"/>
      <c r="T74" s="352">
        <f>'[4]1 полуг'!S45</f>
        <v>0</v>
      </c>
      <c r="U74" s="356">
        <f t="shared" si="31"/>
        <v>0</v>
      </c>
      <c r="W74" s="341"/>
      <c r="X74" s="298"/>
      <c r="Y74" s="298"/>
    </row>
    <row r="75" spans="1:25" ht="15" hidden="1" customHeight="1" x14ac:dyDescent="0.2">
      <c r="A75" s="287" t="s">
        <v>729</v>
      </c>
      <c r="B75" s="350">
        <v>226</v>
      </c>
      <c r="C75" s="352">
        <f t="shared" si="5"/>
        <v>0</v>
      </c>
      <c r="D75" s="352">
        <f t="shared" si="5"/>
        <v>0</v>
      </c>
      <c r="E75" s="352">
        <f>'[4]3кв'!E60+'[4]1 полуг'!E51</f>
        <v>0</v>
      </c>
      <c r="F75" s="352">
        <f>'[4]3кв'!F60+'[4]1 полуг'!F51</f>
        <v>0</v>
      </c>
      <c r="G75" s="352">
        <f>'[4]3кв'!H60+'[4]1 полуг'!G51</f>
        <v>0</v>
      </c>
      <c r="H75" s="352">
        <f>'[4]3кв'!I60+'[4]1 полуг'!H51</f>
        <v>0</v>
      </c>
      <c r="I75" s="352">
        <f>'[4]3кв'!I60+'[4]1 полуг'!H51</f>
        <v>0</v>
      </c>
      <c r="J75" s="352">
        <f>'[4]3кв'!L60+'[4]1 полуг'!J51</f>
        <v>0</v>
      </c>
      <c r="K75" s="352">
        <f>'[4]3кв'!M60+'[4]1 полуг'!K51</f>
        <v>0</v>
      </c>
      <c r="L75" s="352">
        <f>'[4]3кв'!N60+'[4]1 полуг'!L51</f>
        <v>0</v>
      </c>
      <c r="M75" s="352"/>
      <c r="N75" s="352">
        <f>'[4]3кв'!P60+'[4]1 полуг'!N51</f>
        <v>0</v>
      </c>
      <c r="O75" s="356">
        <f t="shared" si="30"/>
        <v>0</v>
      </c>
      <c r="P75" s="354">
        <f>'[4]3кв'!R60+'[4]1 полуг'!P51</f>
        <v>0</v>
      </c>
      <c r="Q75" s="352"/>
      <c r="R75" s="352">
        <f>'[4]3кв'!S60+'[4]1 полуг'!R51</f>
        <v>0</v>
      </c>
      <c r="S75" s="352"/>
      <c r="T75" s="352">
        <f>'[4]3кв'!T60+'[4]1 полуг'!S51</f>
        <v>0</v>
      </c>
      <c r="U75" s="356">
        <f t="shared" si="31"/>
        <v>0</v>
      </c>
      <c r="W75" s="341"/>
      <c r="X75" s="298"/>
      <c r="Y75" s="298"/>
    </row>
    <row r="76" spans="1:25" ht="15" hidden="1" customHeight="1" x14ac:dyDescent="0.2">
      <c r="A76" s="287" t="s">
        <v>557</v>
      </c>
      <c r="B76" s="350">
        <v>226</v>
      </c>
      <c r="C76" s="352">
        <f t="shared" si="5"/>
        <v>0</v>
      </c>
      <c r="D76" s="352">
        <f t="shared" si="5"/>
        <v>0</v>
      </c>
      <c r="E76" s="352">
        <f>'[4]1 полуг'!E52</f>
        <v>0</v>
      </c>
      <c r="F76" s="352">
        <f>'[4]1 полуг'!F52</f>
        <v>0</v>
      </c>
      <c r="G76" s="352">
        <f>'[4]1 полуг'!G42</f>
        <v>0</v>
      </c>
      <c r="H76" s="352">
        <f>'[4]1 полуг'!H52</f>
        <v>0</v>
      </c>
      <c r="I76" s="352">
        <f>'[4]1 полуг'!H52</f>
        <v>0</v>
      </c>
      <c r="J76" s="352">
        <f>'[4]1 полуг'!J52</f>
        <v>0</v>
      </c>
      <c r="K76" s="352">
        <f>'[4]1 полуг'!K52</f>
        <v>0</v>
      </c>
      <c r="L76" s="352">
        <f>'[4]1 полуг'!L52</f>
        <v>0</v>
      </c>
      <c r="M76" s="352"/>
      <c r="N76" s="352">
        <f>'[4]1 полуг'!N52</f>
        <v>0</v>
      </c>
      <c r="O76" s="356">
        <f t="shared" si="30"/>
        <v>0</v>
      </c>
      <c r="P76" s="354">
        <f>'[4]1 полуг'!P52</f>
        <v>0</v>
      </c>
      <c r="Q76" s="352"/>
      <c r="R76" s="352">
        <f>'[4]1 полуг'!R52</f>
        <v>0</v>
      </c>
      <c r="S76" s="352"/>
      <c r="T76" s="352">
        <f>'[4]1 полуг'!S52</f>
        <v>0</v>
      </c>
      <c r="U76" s="356">
        <f t="shared" si="31"/>
        <v>0</v>
      </c>
      <c r="W76" s="341"/>
      <c r="X76" s="298"/>
      <c r="Y76" s="298"/>
    </row>
    <row r="77" spans="1:25" ht="15" customHeight="1" x14ac:dyDescent="0.2">
      <c r="A77" s="287" t="s">
        <v>730</v>
      </c>
      <c r="B77" s="350">
        <v>226</v>
      </c>
      <c r="C77" s="352"/>
      <c r="D77" s="352"/>
      <c r="E77" s="352">
        <f>'[4]1 полуг'!E68</f>
        <v>0</v>
      </c>
      <c r="F77" s="352"/>
      <c r="G77" s="352">
        <f>'[4]1 полуг'!G68</f>
        <v>0</v>
      </c>
      <c r="H77" s="352">
        <f>'[4]1 полуг'!H68</f>
        <v>0</v>
      </c>
      <c r="I77" s="352">
        <f>'[4]1 полуг'!H68</f>
        <v>0</v>
      </c>
      <c r="J77" s="352">
        <v>3.9750000000000001</v>
      </c>
      <c r="K77" s="352"/>
      <c r="L77" s="352">
        <v>13.36</v>
      </c>
      <c r="M77" s="352"/>
      <c r="N77" s="352"/>
      <c r="O77" s="356">
        <f t="shared" si="30"/>
        <v>13.36</v>
      </c>
      <c r="P77" s="354">
        <v>63.26</v>
      </c>
      <c r="Q77" s="352">
        <f>'[4]1 полуг'!P68</f>
        <v>0</v>
      </c>
      <c r="R77" s="352">
        <f>'[4]1 полуг'!Q68</f>
        <v>0</v>
      </c>
      <c r="S77" s="352"/>
      <c r="T77" s="352">
        <f>'[4]1 полуг'!R68</f>
        <v>0</v>
      </c>
      <c r="U77" s="356">
        <f>C77+F77+G77+J77+K77+O77+P77+Q77+R77+T77</f>
        <v>80.594999999999999</v>
      </c>
      <c r="W77" s="341"/>
      <c r="X77" s="298"/>
      <c r="Y77" s="298"/>
    </row>
    <row r="78" spans="1:25" ht="15" hidden="1" customHeight="1" x14ac:dyDescent="0.2">
      <c r="A78" s="287" t="s">
        <v>731</v>
      </c>
      <c r="B78" s="350">
        <v>226</v>
      </c>
      <c r="C78" s="352"/>
      <c r="D78" s="352"/>
      <c r="E78" s="352">
        <f>'[4]3кв'!E67+'[4]1 полуг'!E61</f>
        <v>0</v>
      </c>
      <c r="F78" s="352">
        <f>'[4]3кв'!G63+'[4]1 полуг'!F61</f>
        <v>0</v>
      </c>
      <c r="G78" s="352">
        <f>'[4]3кв'!H67+'[4]1 полуг'!G61</f>
        <v>0</v>
      </c>
      <c r="H78" s="352">
        <f>'[4]3кв'!I67+'[4]1 полуг'!H61</f>
        <v>0</v>
      </c>
      <c r="I78" s="352">
        <f>'[4]3кв'!I67+'[4]1 полуг'!H61</f>
        <v>0</v>
      </c>
      <c r="J78" s="352">
        <f>'[4]3кв'!L67+'[4]1 полуг'!J61</f>
        <v>0</v>
      </c>
      <c r="K78" s="352">
        <f>'[4]3кв'!M67+'[4]1 полуг'!K61</f>
        <v>0</v>
      </c>
      <c r="L78" s="352">
        <f>'[4]3кв'!N67+'[4]1 полуг'!L61</f>
        <v>0</v>
      </c>
      <c r="M78" s="352"/>
      <c r="N78" s="352">
        <f>'[4]3кв'!P67+'[4]1 полуг'!N61</f>
        <v>0</v>
      </c>
      <c r="O78" s="356">
        <f t="shared" si="30"/>
        <v>0</v>
      </c>
      <c r="P78" s="354">
        <f>'[4]3кв'!R67+'[4]1 полуг'!P61</f>
        <v>0</v>
      </c>
      <c r="Q78" s="352"/>
      <c r="R78" s="352">
        <f>'[4]3кв'!S67+'[4]1 полуг'!R61</f>
        <v>0</v>
      </c>
      <c r="S78" s="352"/>
      <c r="T78" s="352">
        <f>'[4]3кв'!T67+'[4]1 полуг'!S61</f>
        <v>0</v>
      </c>
      <c r="U78" s="356">
        <f t="shared" si="31"/>
        <v>0</v>
      </c>
      <c r="W78" s="341"/>
      <c r="X78" s="298"/>
      <c r="Y78" s="298"/>
    </row>
    <row r="79" spans="1:25" s="299" customFormat="1" ht="15" hidden="1" customHeight="1" x14ac:dyDescent="0.2">
      <c r="A79" s="385" t="s">
        <v>111</v>
      </c>
      <c r="B79" s="285">
        <v>242</v>
      </c>
      <c r="C79" s="353">
        <f>SUM(C80:C82)</f>
        <v>0</v>
      </c>
      <c r="D79" s="353">
        <f>SUM(D80:D84)</f>
        <v>0</v>
      </c>
      <c r="E79" s="353">
        <f t="shared" ref="E79" si="32">SUM(E81:E84)</f>
        <v>0</v>
      </c>
      <c r="F79" s="353">
        <f>SUM(F80:F82)</f>
        <v>0</v>
      </c>
      <c r="G79" s="353">
        <f t="shared" ref="G79:P79" si="33">SUM(G80:G82)</f>
        <v>0</v>
      </c>
      <c r="H79" s="353">
        <f t="shared" si="33"/>
        <v>0</v>
      </c>
      <c r="I79" s="353">
        <f t="shared" si="33"/>
        <v>0</v>
      </c>
      <c r="J79" s="353">
        <f t="shared" si="33"/>
        <v>0</v>
      </c>
      <c r="K79" s="353">
        <f t="shared" si="33"/>
        <v>0</v>
      </c>
      <c r="L79" s="353">
        <f t="shared" si="33"/>
        <v>0</v>
      </c>
      <c r="M79" s="353">
        <f t="shared" si="33"/>
        <v>0</v>
      </c>
      <c r="N79" s="353">
        <f t="shared" si="33"/>
        <v>0</v>
      </c>
      <c r="O79" s="356">
        <f t="shared" si="30"/>
        <v>0</v>
      </c>
      <c r="P79" s="353">
        <f t="shared" si="33"/>
        <v>0</v>
      </c>
      <c r="Q79" s="353">
        <f t="shared" ref="Q79" si="34">SUM(Q80:Q82)</f>
        <v>0</v>
      </c>
      <c r="R79" s="353">
        <f t="shared" ref="R79" si="35">SUM(R80:R82)</f>
        <v>0</v>
      </c>
      <c r="S79" s="353">
        <f t="shared" ref="S79" si="36">SUM(S80:S82)</f>
        <v>0</v>
      </c>
      <c r="T79" s="353">
        <f t="shared" ref="T79" si="37">SUM(T80:T82)</f>
        <v>0</v>
      </c>
      <c r="U79" s="356">
        <f t="shared" si="31"/>
        <v>0</v>
      </c>
      <c r="V79" s="386"/>
      <c r="W79" s="386"/>
      <c r="X79" s="387"/>
      <c r="Y79" s="387"/>
    </row>
    <row r="80" spans="1:25" ht="15" hidden="1" customHeight="1" x14ac:dyDescent="0.2">
      <c r="A80" s="287" t="s">
        <v>112</v>
      </c>
      <c r="B80" s="288">
        <v>242</v>
      </c>
      <c r="C80" s="352">
        <f t="shared" si="5"/>
        <v>0</v>
      </c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6">
        <f t="shared" si="30"/>
        <v>0</v>
      </c>
      <c r="P80" s="353"/>
      <c r="Q80" s="353"/>
      <c r="R80" s="353"/>
      <c r="S80" s="353"/>
      <c r="T80" s="353"/>
      <c r="U80" s="356">
        <f t="shared" si="31"/>
        <v>0</v>
      </c>
      <c r="W80" s="341"/>
      <c r="X80" s="298"/>
      <c r="Y80" s="298"/>
    </row>
    <row r="81" spans="1:25" ht="12" hidden="1" customHeight="1" x14ac:dyDescent="0.2">
      <c r="A81" s="287" t="s">
        <v>101</v>
      </c>
      <c r="B81" s="288">
        <v>242</v>
      </c>
      <c r="C81" s="352">
        <f t="shared" si="5"/>
        <v>0</v>
      </c>
      <c r="D81" s="352"/>
      <c r="E81" s="352"/>
      <c r="F81" s="352"/>
      <c r="G81" s="352"/>
      <c r="H81" s="352"/>
      <c r="I81" s="352"/>
      <c r="J81" s="352"/>
      <c r="K81" s="352">
        <f>'[4]1 полуг'!K74</f>
        <v>0</v>
      </c>
      <c r="L81" s="352"/>
      <c r="M81" s="352"/>
      <c r="N81" s="352"/>
      <c r="O81" s="356">
        <f t="shared" si="30"/>
        <v>0</v>
      </c>
      <c r="P81" s="352"/>
      <c r="Q81" s="352"/>
      <c r="R81" s="352"/>
      <c r="S81" s="352"/>
      <c r="T81" s="352"/>
      <c r="U81" s="356">
        <f t="shared" si="31"/>
        <v>0</v>
      </c>
      <c r="W81" s="341"/>
      <c r="X81" s="298"/>
      <c r="Y81" s="298"/>
    </row>
    <row r="82" spans="1:25" ht="15" hidden="1" customHeight="1" x14ac:dyDescent="0.2">
      <c r="A82" s="287" t="s">
        <v>732</v>
      </c>
      <c r="B82" s="288">
        <v>242</v>
      </c>
      <c r="C82" s="352">
        <f t="shared" si="5"/>
        <v>0</v>
      </c>
      <c r="D82" s="352">
        <f>'[4]3кв'!D74+'[4]1 полуг'!D72+'[4]1 полуг'!D73</f>
        <v>0</v>
      </c>
      <c r="E82" s="352">
        <f>'[4]3кв'!E74+'[4]1 полуг'!E72+'[4]1 полуг'!E73</f>
        <v>0</v>
      </c>
      <c r="F82" s="352">
        <f>'[4]3кв'!F74+'[4]1 полуг'!F72+'[4]1 полуг'!F73</f>
        <v>0</v>
      </c>
      <c r="G82" s="352">
        <f>'[4]3кв'!H74+'[4]1 полуг'!G72+'[4]1 полуг'!G73</f>
        <v>0</v>
      </c>
      <c r="H82" s="352">
        <f>'[4]3кв'!I74+'[4]1 полуг'!H72+'[4]1 полуг'!H73</f>
        <v>0</v>
      </c>
      <c r="I82" s="352">
        <f>'[4]3кв'!I74+'[4]1 полуг'!H72+'[4]1 полуг'!H73</f>
        <v>0</v>
      </c>
      <c r="J82" s="352">
        <f>'[4]3кв'!L74+'[4]1 полуг'!J72+'[4]1 полуг'!J73</f>
        <v>0</v>
      </c>
      <c r="K82" s="352"/>
      <c r="L82" s="352">
        <f>'[4]3кв'!N74+'[4]1 полуг'!L72+'[4]1 полуг'!L73</f>
        <v>0</v>
      </c>
      <c r="M82" s="352"/>
      <c r="N82" s="352">
        <f>'[4]3кв'!P74+'[4]1 полуг'!N72+'[4]1 полуг'!N73</f>
        <v>0</v>
      </c>
      <c r="O82" s="356">
        <f t="shared" si="30"/>
        <v>0</v>
      </c>
      <c r="P82" s="352">
        <f>'[4]3кв'!R74+'[4]1 полуг'!P72+'[4]1 полуг'!P73</f>
        <v>0</v>
      </c>
      <c r="Q82" s="352"/>
      <c r="R82" s="352">
        <f>'[4]3кв'!S74+'[4]1 полуг'!R72+'[4]1 полуг'!R73</f>
        <v>0</v>
      </c>
      <c r="S82" s="352"/>
      <c r="T82" s="352">
        <f>'[4]3кв'!T74+'[4]1 полуг'!S72+'[4]1 полуг'!S73</f>
        <v>0</v>
      </c>
      <c r="U82" s="356">
        <f t="shared" si="31"/>
        <v>0</v>
      </c>
      <c r="W82" s="341"/>
      <c r="X82" s="298"/>
      <c r="Y82" s="298"/>
    </row>
    <row r="83" spans="1:25" ht="12.75" hidden="1" customHeight="1" x14ac:dyDescent="0.2">
      <c r="A83" s="287" t="s">
        <v>733</v>
      </c>
      <c r="B83" s="288">
        <v>242</v>
      </c>
      <c r="C83" s="352"/>
      <c r="D83" s="352"/>
      <c r="E83" s="352"/>
      <c r="F83" s="352"/>
      <c r="G83" s="352"/>
      <c r="H83" s="352"/>
      <c r="I83" s="352"/>
      <c r="J83" s="352"/>
      <c r="K83" s="352">
        <f>'[4]3кв'!M75</f>
        <v>0</v>
      </c>
      <c r="L83" s="352"/>
      <c r="M83" s="352"/>
      <c r="N83" s="352"/>
      <c r="O83" s="356">
        <f t="shared" si="30"/>
        <v>0</v>
      </c>
      <c r="P83" s="352"/>
      <c r="Q83" s="352"/>
      <c r="R83" s="352"/>
      <c r="S83" s="352"/>
      <c r="T83" s="352"/>
      <c r="U83" s="356">
        <f t="shared" si="31"/>
        <v>0</v>
      </c>
      <c r="W83" s="341"/>
      <c r="X83" s="298"/>
      <c r="Y83" s="298"/>
    </row>
    <row r="84" spans="1:25" ht="15" hidden="1" customHeight="1" x14ac:dyDescent="0.2">
      <c r="A84" s="292" t="s">
        <v>734</v>
      </c>
      <c r="B84" s="288">
        <v>242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6">
        <f t="shared" si="30"/>
        <v>0</v>
      </c>
      <c r="P84" s="352">
        <f>'[4]3кв'!R77</f>
        <v>0</v>
      </c>
      <c r="Q84" s="352"/>
      <c r="R84" s="352"/>
      <c r="S84" s="352"/>
      <c r="T84" s="352"/>
      <c r="U84" s="356">
        <f t="shared" si="31"/>
        <v>0</v>
      </c>
      <c r="W84" s="341"/>
      <c r="X84" s="298"/>
      <c r="Y84" s="298"/>
    </row>
    <row r="85" spans="1:25" s="299" customFormat="1" ht="15" hidden="1" customHeight="1" x14ac:dyDescent="0.2">
      <c r="A85" s="343" t="s">
        <v>759</v>
      </c>
      <c r="B85" s="285">
        <v>242</v>
      </c>
      <c r="C85" s="353">
        <f t="shared" si="5"/>
        <v>0</v>
      </c>
      <c r="D85" s="353">
        <f>'[4]3кв'!D76</f>
        <v>0</v>
      </c>
      <c r="E85" s="353">
        <f>'[4]3кв'!E76</f>
        <v>0</v>
      </c>
      <c r="F85" s="353">
        <f>'[4]3кв'!F76</f>
        <v>0</v>
      </c>
      <c r="G85" s="353">
        <f>'[4]3кв'!H76</f>
        <v>0</v>
      </c>
      <c r="H85" s="353">
        <f>'[4]3кв'!I76</f>
        <v>0</v>
      </c>
      <c r="I85" s="353">
        <f>'[4]3кв'!I76</f>
        <v>0</v>
      </c>
      <c r="J85" s="353">
        <f>'[4]3кв'!L76</f>
        <v>0</v>
      </c>
      <c r="K85" s="353"/>
      <c r="L85" s="353">
        <f>'[4]3кв'!N76</f>
        <v>0</v>
      </c>
      <c r="M85" s="353"/>
      <c r="N85" s="353">
        <f>'[4]3кв'!P76</f>
        <v>0</v>
      </c>
      <c r="O85" s="356">
        <f t="shared" si="30"/>
        <v>0</v>
      </c>
      <c r="P85" s="353">
        <f>'[4]3кв'!R76</f>
        <v>0</v>
      </c>
      <c r="Q85" s="353"/>
      <c r="R85" s="353">
        <f>'[4]3кв'!S76</f>
        <v>0</v>
      </c>
      <c r="S85" s="353"/>
      <c r="T85" s="353">
        <f>'[4]3кв'!T76</f>
        <v>0</v>
      </c>
      <c r="U85" s="356">
        <f t="shared" si="31"/>
        <v>0</v>
      </c>
      <c r="W85" s="341"/>
      <c r="X85" s="298"/>
      <c r="Y85" s="298"/>
    </row>
    <row r="86" spans="1:25" hidden="1" x14ac:dyDescent="0.2">
      <c r="A86" s="297" t="s">
        <v>760</v>
      </c>
      <c r="B86" s="288">
        <v>242</v>
      </c>
      <c r="C86" s="352">
        <f t="shared" si="5"/>
        <v>0</v>
      </c>
      <c r="D86" s="352">
        <f>'[4]1 полуг'!D74</f>
        <v>0</v>
      </c>
      <c r="E86" s="352">
        <f>'[4]1 полуг'!E74</f>
        <v>0</v>
      </c>
      <c r="F86" s="352">
        <f>'[4]1 полуг'!F74</f>
        <v>0</v>
      </c>
      <c r="G86" s="352">
        <f>'[4]1 полуг'!G74</f>
        <v>0</v>
      </c>
      <c r="H86" s="352">
        <f>'[4]1 полуг'!H74</f>
        <v>0</v>
      </c>
      <c r="I86" s="352">
        <f>'[4]1 полуг'!H74</f>
        <v>0</v>
      </c>
      <c r="J86" s="352">
        <f>'[4]1 полуг'!J74</f>
        <v>0</v>
      </c>
      <c r="K86" s="352"/>
      <c r="L86" s="352">
        <f>'[4]1 полуг'!L74</f>
        <v>0</v>
      </c>
      <c r="M86" s="352"/>
      <c r="N86" s="352">
        <f>'[4]1 полуг'!N74</f>
        <v>0</v>
      </c>
      <c r="O86" s="356">
        <f t="shared" si="30"/>
        <v>0</v>
      </c>
      <c r="P86" s="352">
        <f>'[4]1 полуг'!P74</f>
        <v>0</v>
      </c>
      <c r="Q86" s="352"/>
      <c r="R86" s="352">
        <f>'[4]1 полуг'!R74</f>
        <v>0</v>
      </c>
      <c r="S86" s="352"/>
      <c r="T86" s="352">
        <f>'[4]1 полуг'!S74</f>
        <v>0</v>
      </c>
      <c r="U86" s="356">
        <f t="shared" si="31"/>
        <v>0</v>
      </c>
      <c r="W86" s="341"/>
      <c r="X86" s="298"/>
      <c r="Y86" s="298"/>
    </row>
    <row r="87" spans="1:25" ht="15" hidden="1" customHeight="1" x14ac:dyDescent="0.2">
      <c r="A87" s="289" t="s">
        <v>116</v>
      </c>
      <c r="B87" s="285">
        <v>242</v>
      </c>
      <c r="C87" s="353">
        <f t="shared" si="5"/>
        <v>0</v>
      </c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6">
        <f t="shared" si="30"/>
        <v>0</v>
      </c>
      <c r="P87" s="353"/>
      <c r="Q87" s="353"/>
      <c r="R87" s="353"/>
      <c r="S87" s="353"/>
      <c r="T87" s="353"/>
      <c r="U87" s="356">
        <f t="shared" si="31"/>
        <v>0</v>
      </c>
      <c r="W87" s="341"/>
      <c r="X87" s="298"/>
      <c r="Y87" s="298"/>
    </row>
    <row r="88" spans="1:25" ht="12.75" hidden="1" customHeight="1" x14ac:dyDescent="0.2">
      <c r="A88" s="388" t="s">
        <v>117</v>
      </c>
      <c r="B88" s="285">
        <v>260</v>
      </c>
      <c r="C88" s="353">
        <f>SUM(C89:C92)</f>
        <v>0</v>
      </c>
      <c r="D88" s="353">
        <f>SUM(D89:D92)</f>
        <v>0</v>
      </c>
      <c r="E88" s="353">
        <f t="shared" ref="E88" si="38">SUM(E89:E92)</f>
        <v>0</v>
      </c>
      <c r="F88" s="353">
        <f>SUM(F89:F92)</f>
        <v>0</v>
      </c>
      <c r="G88" s="353">
        <f t="shared" ref="G88:P88" si="39">SUM(G89:G92)</f>
        <v>0</v>
      </c>
      <c r="H88" s="353">
        <f t="shared" si="39"/>
        <v>0</v>
      </c>
      <c r="I88" s="353">
        <f t="shared" si="39"/>
        <v>0</v>
      </c>
      <c r="J88" s="353">
        <f t="shared" si="39"/>
        <v>0</v>
      </c>
      <c r="K88" s="353">
        <f t="shared" si="39"/>
        <v>0</v>
      </c>
      <c r="L88" s="353">
        <f t="shared" si="39"/>
        <v>0</v>
      </c>
      <c r="M88" s="353">
        <f t="shared" si="39"/>
        <v>0</v>
      </c>
      <c r="N88" s="353">
        <f t="shared" si="39"/>
        <v>0</v>
      </c>
      <c r="O88" s="356">
        <f t="shared" si="30"/>
        <v>0</v>
      </c>
      <c r="P88" s="353">
        <f t="shared" si="39"/>
        <v>0</v>
      </c>
      <c r="Q88" s="353">
        <f t="shared" ref="Q88" si="40">SUM(Q89:Q92)</f>
        <v>0</v>
      </c>
      <c r="R88" s="353">
        <f t="shared" ref="R88" si="41">SUM(R89:R92)</f>
        <v>0</v>
      </c>
      <c r="S88" s="353">
        <f t="shared" ref="S88" si="42">SUM(S89:S92)</f>
        <v>0</v>
      </c>
      <c r="T88" s="353">
        <f t="shared" ref="T88" si="43">SUM(T89:T92)</f>
        <v>0</v>
      </c>
      <c r="U88" s="356">
        <f t="shared" si="31"/>
        <v>0</v>
      </c>
      <c r="W88" s="341"/>
      <c r="X88" s="298"/>
      <c r="Y88" s="298"/>
    </row>
    <row r="89" spans="1:25" ht="15" hidden="1" customHeight="1" x14ac:dyDescent="0.2">
      <c r="A89" s="289" t="s">
        <v>763</v>
      </c>
      <c r="B89" s="288">
        <v>261</v>
      </c>
      <c r="C89" s="356"/>
      <c r="D89" s="356"/>
      <c r="E89" s="354">
        <f>'[4]3кв'!E80</f>
        <v>0</v>
      </c>
      <c r="F89" s="354">
        <f>'[4]3кв'!F80</f>
        <v>0</v>
      </c>
      <c r="G89" s="354">
        <f>'[4]3кв'!H80</f>
        <v>0</v>
      </c>
      <c r="H89" s="354">
        <f>'[4]3кв'!I80</f>
        <v>0</v>
      </c>
      <c r="I89" s="354">
        <f>'[4]3кв'!I80</f>
        <v>0</v>
      </c>
      <c r="J89" s="354">
        <f>'[4]3кв'!L80</f>
        <v>0</v>
      </c>
      <c r="K89" s="354">
        <f>'[4]3кв'!M80</f>
        <v>0</v>
      </c>
      <c r="L89" s="354">
        <f>'[4]3кв'!N80</f>
        <v>0</v>
      </c>
      <c r="M89" s="352"/>
      <c r="N89" s="352">
        <f>'[4]3кв'!P80</f>
        <v>0</v>
      </c>
      <c r="O89" s="356">
        <f t="shared" si="30"/>
        <v>0</v>
      </c>
      <c r="P89" s="352">
        <f>'[4]3кв'!R80</f>
        <v>0</v>
      </c>
      <c r="Q89" s="352"/>
      <c r="R89" s="352">
        <f>'[4]3кв'!S80</f>
        <v>0</v>
      </c>
      <c r="S89" s="352"/>
      <c r="T89" s="352">
        <f>'[4]3кв'!T80</f>
        <v>0</v>
      </c>
      <c r="U89" s="356">
        <f t="shared" si="31"/>
        <v>0</v>
      </c>
      <c r="W89" s="341"/>
      <c r="X89" s="298"/>
      <c r="Y89" s="298"/>
    </row>
    <row r="90" spans="1:25" ht="15" hidden="1" customHeight="1" x14ac:dyDescent="0.2">
      <c r="A90" s="290" t="s">
        <v>765</v>
      </c>
      <c r="B90" s="288">
        <v>262</v>
      </c>
      <c r="C90" s="354">
        <f t="shared" si="5"/>
        <v>0</v>
      </c>
      <c r="D90" s="354">
        <f>'[4]3кв'!D81+'[4]1 полуг'!D80</f>
        <v>0</v>
      </c>
      <c r="E90" s="354">
        <f>'[4]3кв'!E81+'[4]1 полуг'!E80</f>
        <v>0</v>
      </c>
      <c r="F90" s="354">
        <f>'[4]3кв'!F81+'[4]1 полуг'!F80</f>
        <v>0</v>
      </c>
      <c r="G90" s="354">
        <f>'[4]3кв'!H81+'[4]1 полуг'!G80</f>
        <v>0</v>
      </c>
      <c r="H90" s="354">
        <f>'[4]3кв'!I81+'[4]1 полуг'!H80</f>
        <v>0</v>
      </c>
      <c r="I90" s="354">
        <f>'[4]3кв'!I81+'[4]1 полуг'!H80</f>
        <v>0</v>
      </c>
      <c r="J90" s="354">
        <f>'[4]3кв'!L81+'[4]1 полуг'!J80</f>
        <v>0</v>
      </c>
      <c r="K90" s="354">
        <f>'[4]3кв'!M81+'[4]1 полуг'!K80</f>
        <v>0</v>
      </c>
      <c r="L90" s="354">
        <f>'[4]3кв'!N81+'[4]1 полуг'!L80</f>
        <v>0</v>
      </c>
      <c r="M90" s="352"/>
      <c r="N90" s="352">
        <f>'[4]3кв'!P81+'[4]1 полуг'!N80</f>
        <v>0</v>
      </c>
      <c r="O90" s="356">
        <f t="shared" si="30"/>
        <v>0</v>
      </c>
      <c r="P90" s="352"/>
      <c r="Q90" s="352"/>
      <c r="R90" s="352">
        <f>'[4]3кв'!S81+'[4]1 полуг'!R80</f>
        <v>0</v>
      </c>
      <c r="S90" s="352"/>
      <c r="T90" s="352"/>
      <c r="U90" s="356">
        <f t="shared" si="31"/>
        <v>0</v>
      </c>
      <c r="V90" s="341"/>
      <c r="W90" s="341"/>
      <c r="X90" s="298"/>
      <c r="Y90" s="298"/>
    </row>
    <row r="91" spans="1:25" ht="12.75" hidden="1" customHeight="1" x14ac:dyDescent="0.2">
      <c r="A91" s="290" t="s">
        <v>757</v>
      </c>
      <c r="B91" s="288">
        <v>262</v>
      </c>
      <c r="C91" s="354"/>
      <c r="D91" s="354"/>
      <c r="E91" s="354">
        <f>'[4]1 полуг'!E82</f>
        <v>0</v>
      </c>
      <c r="F91" s="354">
        <f>'[4]1 полуг'!F82</f>
        <v>0</v>
      </c>
      <c r="G91" s="354">
        <f>'[4]1 полуг'!G82</f>
        <v>0</v>
      </c>
      <c r="H91" s="354">
        <f>'[4]1 полуг'!H82</f>
        <v>0</v>
      </c>
      <c r="I91" s="354">
        <f>'[4]1 полуг'!H82</f>
        <v>0</v>
      </c>
      <c r="J91" s="354">
        <f>'[4]1 полуг'!J82</f>
        <v>0</v>
      </c>
      <c r="K91" s="354">
        <f>'[4]1 полуг'!K82</f>
        <v>0</v>
      </c>
      <c r="L91" s="354">
        <f>'[4]3кв'!N82+'[4]1 полуг'!L82</f>
        <v>0</v>
      </c>
      <c r="M91" s="352"/>
      <c r="N91" s="352">
        <f>'[4]1 полуг'!N82</f>
        <v>0</v>
      </c>
      <c r="O91" s="356">
        <f t="shared" si="30"/>
        <v>0</v>
      </c>
      <c r="P91" s="352">
        <f>'[4]1 полуг'!P82</f>
        <v>0</v>
      </c>
      <c r="Q91" s="352"/>
      <c r="R91" s="352">
        <f>'[4]1 полуг'!R82</f>
        <v>0</v>
      </c>
      <c r="S91" s="352"/>
      <c r="T91" s="352"/>
      <c r="U91" s="356">
        <f t="shared" si="31"/>
        <v>0</v>
      </c>
      <c r="V91" s="341"/>
      <c r="W91" s="341"/>
      <c r="X91" s="298"/>
      <c r="Y91" s="298"/>
    </row>
    <row r="92" spans="1:25" ht="12.75" customHeight="1" x14ac:dyDescent="0.2">
      <c r="A92" s="290" t="s">
        <v>736</v>
      </c>
      <c r="B92" s="288">
        <v>263</v>
      </c>
      <c r="C92" s="354">
        <f t="shared" si="5"/>
        <v>0</v>
      </c>
      <c r="D92" s="354">
        <f>'[4]3кв'!D84+'[4]1 полуг'!D83</f>
        <v>0</v>
      </c>
      <c r="E92" s="354">
        <f>'[4]3кв'!E84+'[4]1 полуг'!E83</f>
        <v>0</v>
      </c>
      <c r="F92" s="354">
        <f>'[4]3кв'!F84+'[4]1 полуг'!F83</f>
        <v>0</v>
      </c>
      <c r="G92" s="354">
        <f>'[4]3кв'!H84+'[4]1 полуг'!G83</f>
        <v>0</v>
      </c>
      <c r="H92" s="354">
        <f>'[4]3кв'!I84+'[4]1 полуг'!H83</f>
        <v>0</v>
      </c>
      <c r="I92" s="354">
        <f>'[4]3кв'!I84+'[4]1 полуг'!H83</f>
        <v>0</v>
      </c>
      <c r="J92" s="354">
        <f>'[4]3кв'!L84+'[4]1 полуг'!J83</f>
        <v>0</v>
      </c>
      <c r="K92" s="354">
        <f>'[4]3кв'!M84+'[4]1 полуг'!K83</f>
        <v>0</v>
      </c>
      <c r="L92" s="354">
        <f>'[4]3кв'!N84+'[4]1 полуг'!L83</f>
        <v>0</v>
      </c>
      <c r="M92" s="352"/>
      <c r="N92" s="352">
        <f>'[4]3кв'!P84+'[4]1 полуг'!N83</f>
        <v>0</v>
      </c>
      <c r="O92" s="356">
        <f t="shared" si="30"/>
        <v>0</v>
      </c>
      <c r="P92" s="352">
        <f>'[4]3кв'!R84+'[4]1 полуг'!P83</f>
        <v>0</v>
      </c>
      <c r="Q92" s="352"/>
      <c r="R92" s="352">
        <f>'[4]3кв'!S84+'[4]1 полуг'!R83</f>
        <v>0</v>
      </c>
      <c r="S92" s="352"/>
      <c r="T92" s="352">
        <f>'[4]3кв'!T84+'[4]1 полуг'!S83</f>
        <v>0</v>
      </c>
      <c r="U92" s="356">
        <f t="shared" si="31"/>
        <v>0</v>
      </c>
      <c r="W92" s="341"/>
      <c r="X92" s="298"/>
      <c r="Y92" s="298"/>
    </row>
    <row r="93" spans="1:25" ht="15" customHeight="1" x14ac:dyDescent="0.2">
      <c r="A93" s="385" t="s">
        <v>67</v>
      </c>
      <c r="B93" s="285">
        <v>290</v>
      </c>
      <c r="C93" s="356">
        <f>SUM(C94:C100)</f>
        <v>333.63733000000002</v>
      </c>
      <c r="D93" s="356">
        <f>SUM(D94:D105)</f>
        <v>313.14100000000002</v>
      </c>
      <c r="E93" s="356">
        <f t="shared" ref="E93" si="44">SUM(E94:E105)</f>
        <v>0</v>
      </c>
      <c r="F93" s="356">
        <f>SUM(F94:F100)</f>
        <v>0</v>
      </c>
      <c r="G93" s="356">
        <f t="shared" ref="G93:P93" si="45">SUM(G94:G100)</f>
        <v>0.56499999999999995</v>
      </c>
      <c r="H93" s="356">
        <f t="shared" si="45"/>
        <v>0</v>
      </c>
      <c r="I93" s="356">
        <f t="shared" si="45"/>
        <v>0</v>
      </c>
      <c r="J93" s="356">
        <f t="shared" si="45"/>
        <v>2.2000000000000002</v>
      </c>
      <c r="K93" s="356">
        <f t="shared" si="45"/>
        <v>0</v>
      </c>
      <c r="L93" s="356">
        <f t="shared" si="45"/>
        <v>432.26</v>
      </c>
      <c r="M93" s="356">
        <f t="shared" si="45"/>
        <v>0</v>
      </c>
      <c r="N93" s="356">
        <f t="shared" si="45"/>
        <v>0</v>
      </c>
      <c r="O93" s="356">
        <f t="shared" si="30"/>
        <v>432.26</v>
      </c>
      <c r="P93" s="356">
        <f t="shared" si="45"/>
        <v>30.908999999999999</v>
      </c>
      <c r="Q93" s="356">
        <f t="shared" ref="Q93" si="46">SUM(Q94:Q100)</f>
        <v>0</v>
      </c>
      <c r="R93" s="356">
        <f t="shared" ref="R93" si="47">SUM(R94:R100)</f>
        <v>33.917999999999999</v>
      </c>
      <c r="S93" s="356">
        <f t="shared" ref="S93" si="48">SUM(S94:S100)</f>
        <v>0</v>
      </c>
      <c r="T93" s="356">
        <f t="shared" ref="T93" si="49">SUM(T94:T100)</f>
        <v>2.1339999999999999</v>
      </c>
      <c r="U93" s="356">
        <f t="shared" si="31"/>
        <v>835.62333000000001</v>
      </c>
      <c r="V93" s="341"/>
      <c r="W93" s="341"/>
      <c r="X93" s="298"/>
      <c r="Y93" s="298"/>
    </row>
    <row r="94" spans="1:25" ht="12.75" customHeight="1" x14ac:dyDescent="0.2">
      <c r="A94" s="287" t="s">
        <v>120</v>
      </c>
      <c r="B94" s="288">
        <v>290</v>
      </c>
      <c r="C94" s="354">
        <v>313.14100000000002</v>
      </c>
      <c r="D94" s="354">
        <v>313.14100000000002</v>
      </c>
      <c r="E94" s="354">
        <f>'[4]3кв'!E86+'[4]1 полуг'!E85</f>
        <v>0</v>
      </c>
      <c r="F94" s="354">
        <f>'[4]3кв'!F86+'[4]1 полуг'!F85</f>
        <v>0</v>
      </c>
      <c r="G94" s="354">
        <v>0.56499999999999995</v>
      </c>
      <c r="H94" s="354">
        <f>'[4]3кв'!I86+'[4]1 полуг'!H85</f>
        <v>0</v>
      </c>
      <c r="I94" s="354">
        <f>'[4]3кв'!I86+'[4]1 полуг'!H85</f>
        <v>0</v>
      </c>
      <c r="J94" s="354">
        <v>2.2000000000000002</v>
      </c>
      <c r="K94" s="354">
        <f>'[4]3кв'!M86+'[4]1 полуг'!K85</f>
        <v>0</v>
      </c>
      <c r="L94" s="354">
        <f>418.4+13.86</f>
        <v>432.26</v>
      </c>
      <c r="M94" s="352"/>
      <c r="N94" s="352">
        <f>'[4]3кв'!P86+'[4]1 полуг'!N85</f>
        <v>0</v>
      </c>
      <c r="O94" s="356">
        <f t="shared" si="30"/>
        <v>432.26</v>
      </c>
      <c r="P94" s="352">
        <v>30.908999999999999</v>
      </c>
      <c r="Q94" s="352"/>
      <c r="R94" s="352">
        <v>33.917999999999999</v>
      </c>
      <c r="S94" s="352"/>
      <c r="T94" s="352">
        <v>2.1339999999999999</v>
      </c>
      <c r="U94" s="356">
        <f t="shared" si="31"/>
        <v>815.12699999999995</v>
      </c>
      <c r="W94" s="341"/>
      <c r="X94" s="298"/>
      <c r="Y94" s="298"/>
    </row>
    <row r="95" spans="1:25" ht="15" hidden="1" customHeight="1" x14ac:dyDescent="0.2">
      <c r="A95" s="287" t="s">
        <v>121</v>
      </c>
      <c r="B95" s="288">
        <v>290</v>
      </c>
      <c r="C95" s="354">
        <f t="shared" ref="C95:D105" si="50">D95+E95</f>
        <v>0</v>
      </c>
      <c r="D95" s="354">
        <f t="shared" si="50"/>
        <v>0</v>
      </c>
      <c r="E95" s="354">
        <f>'[4]3кв'!E87+'[4]1 полуг'!E86</f>
        <v>0</v>
      </c>
      <c r="F95" s="354">
        <f>'[4]3кв'!F87+'[4]1 полуг'!F86</f>
        <v>0</v>
      </c>
      <c r="G95" s="354">
        <f>'[4]3кв'!H87+'[4]1 полуг'!G86</f>
        <v>0</v>
      </c>
      <c r="H95" s="354">
        <f>'[4]3кв'!I87+'[4]1 полуг'!H86</f>
        <v>0</v>
      </c>
      <c r="I95" s="354">
        <f>'[4]3кв'!I87+'[4]1 полуг'!H86</f>
        <v>0</v>
      </c>
      <c r="J95" s="354"/>
      <c r="K95" s="354">
        <f>'[4]3кв'!M87+'[4]1 полуг'!K86</f>
        <v>0</v>
      </c>
      <c r="L95" s="354">
        <f>'[4]3кв'!N87+'[4]1 полуг'!L86</f>
        <v>0</v>
      </c>
      <c r="M95" s="352"/>
      <c r="N95" s="352">
        <f>'[4]3кв'!P87+'[4]1 полуг'!N86</f>
        <v>0</v>
      </c>
      <c r="O95" s="356">
        <f t="shared" si="30"/>
        <v>0</v>
      </c>
      <c r="P95" s="352">
        <f>'[4]3кв'!R87+'[4]1 полуг'!P86</f>
        <v>0</v>
      </c>
      <c r="Q95" s="352"/>
      <c r="R95" s="352">
        <f>'[4]3кв'!S87+'[4]1 полуг'!R86</f>
        <v>0</v>
      </c>
      <c r="S95" s="352"/>
      <c r="T95" s="352">
        <f>'[4]3кв'!T87+'[4]1 полуг'!S86</f>
        <v>0</v>
      </c>
      <c r="U95" s="356">
        <f>C95+F95+G95+J95+K95+O95+P95+Q95+R95+T95</f>
        <v>0</v>
      </c>
      <c r="W95" s="341"/>
      <c r="X95" s="298"/>
      <c r="Y95" s="298"/>
    </row>
    <row r="96" spans="1:25" ht="16.5" hidden="1" customHeight="1" x14ac:dyDescent="0.2">
      <c r="A96" s="287" t="s">
        <v>122</v>
      </c>
      <c r="B96" s="288">
        <v>290</v>
      </c>
      <c r="C96" s="354"/>
      <c r="D96" s="354"/>
      <c r="E96" s="354">
        <f>'[4]3кв'!E91+'[4]1 полуг'!E93</f>
        <v>0</v>
      </c>
      <c r="F96" s="354">
        <f>'[4]3кв'!F91+'[4]1 полуг'!F93</f>
        <v>0</v>
      </c>
      <c r="G96" s="354">
        <f>'[4]3кв'!H91+'[4]1 полуг'!G93</f>
        <v>0</v>
      </c>
      <c r="H96" s="354">
        <f>'[4]3кв'!I91+'[4]1 полуг'!H93</f>
        <v>0</v>
      </c>
      <c r="I96" s="354">
        <f>'[4]3кв'!I91+'[4]1 полуг'!H93</f>
        <v>0</v>
      </c>
      <c r="J96" s="354">
        <f>'[4]3кв'!L91+'[4]1 полуг'!I93</f>
        <v>0</v>
      </c>
      <c r="K96" s="354">
        <v>0</v>
      </c>
      <c r="L96" s="354"/>
      <c r="M96" s="352"/>
      <c r="N96" s="352">
        <f>'[4]1 полуг'!N93+'[4]3кв'!P91</f>
        <v>0</v>
      </c>
      <c r="O96" s="356">
        <f t="shared" si="30"/>
        <v>0</v>
      </c>
      <c r="P96" s="352">
        <f>'[4]3кв'!R91+'[4]1 полуг'!P93</f>
        <v>0</v>
      </c>
      <c r="Q96" s="352"/>
      <c r="R96" s="352">
        <f>'[4]3кв'!S91</f>
        <v>0</v>
      </c>
      <c r="S96" s="352"/>
      <c r="T96" s="352">
        <f>'[4]3кв'!T91+'[4]1 полуг'!S93</f>
        <v>0</v>
      </c>
      <c r="U96" s="356">
        <f t="shared" si="31"/>
        <v>0</v>
      </c>
      <c r="W96" s="341"/>
      <c r="X96" s="298"/>
      <c r="Y96" s="298"/>
    </row>
    <row r="97" spans="1:25" ht="12.75" hidden="1" customHeight="1" x14ac:dyDescent="0.2">
      <c r="A97" s="287" t="s">
        <v>220</v>
      </c>
      <c r="B97" s="288">
        <v>290</v>
      </c>
      <c r="C97" s="354"/>
      <c r="D97" s="354"/>
      <c r="E97" s="354">
        <f>'[4]3кв'!E90+'[4]1 полуг'!E89</f>
        <v>0</v>
      </c>
      <c r="F97" s="354">
        <f>'[4]3кв'!F90+'[4]1 полуг'!F89</f>
        <v>0</v>
      </c>
      <c r="G97" s="354">
        <f>'[4]3кв'!H90+'[4]1 полуг'!G89</f>
        <v>0</v>
      </c>
      <c r="H97" s="354">
        <f>'[4]3кв'!I90+'[4]1 полуг'!H89</f>
        <v>0</v>
      </c>
      <c r="I97" s="354">
        <f>'[4]3кв'!I90+'[4]1 полуг'!H89</f>
        <v>0</v>
      </c>
      <c r="J97" s="354">
        <f>'[4]3кв'!L90+'[4]1 полуг'!J89</f>
        <v>0</v>
      </c>
      <c r="K97" s="354">
        <f>'[4]3кв'!M90+'[4]1 полуг'!K89</f>
        <v>0</v>
      </c>
      <c r="L97" s="354"/>
      <c r="M97" s="352"/>
      <c r="N97" s="352">
        <f>'[4]3кв'!P90+'[4]1 полуг'!N89</f>
        <v>0</v>
      </c>
      <c r="O97" s="356">
        <f t="shared" si="30"/>
        <v>0</v>
      </c>
      <c r="P97" s="352">
        <f>'[4]3кв'!R90+'[4]1 полуг'!P89</f>
        <v>0</v>
      </c>
      <c r="Q97" s="352"/>
      <c r="R97" s="352">
        <f>'[4]3кв'!S90+'[4]1 полуг'!R89</f>
        <v>0</v>
      </c>
      <c r="S97" s="352"/>
      <c r="T97" s="352">
        <f>'[4]3кв'!T90+'[4]1 полуг'!S89</f>
        <v>0</v>
      </c>
      <c r="U97" s="356">
        <f t="shared" si="31"/>
        <v>0</v>
      </c>
      <c r="W97" s="341"/>
      <c r="X97" s="298"/>
      <c r="Y97" s="298"/>
    </row>
    <row r="98" spans="1:25" ht="17.25" hidden="1" customHeight="1" x14ac:dyDescent="0.2">
      <c r="A98" s="287" t="s">
        <v>737</v>
      </c>
      <c r="B98" s="288">
        <v>290</v>
      </c>
      <c r="C98" s="354">
        <f t="shared" si="50"/>
        <v>0</v>
      </c>
      <c r="D98" s="354">
        <f t="shared" si="50"/>
        <v>0</v>
      </c>
      <c r="E98" s="354">
        <f>'[4]1 полуг'!E92</f>
        <v>0</v>
      </c>
      <c r="F98" s="354">
        <f>'[4]1 полуг'!F92</f>
        <v>0</v>
      </c>
      <c r="G98" s="354">
        <f>'[4]1 полуг'!G92</f>
        <v>0</v>
      </c>
      <c r="H98" s="354">
        <f>'[4]1 полуг'!H92</f>
        <v>0</v>
      </c>
      <c r="I98" s="354">
        <f>'[4]1 полуг'!H92</f>
        <v>0</v>
      </c>
      <c r="J98" s="354">
        <f>'[4]1 полуг'!J92</f>
        <v>0</v>
      </c>
      <c r="K98" s="354">
        <f>'[4]1 полуг'!K92</f>
        <v>0</v>
      </c>
      <c r="L98" s="354">
        <f>'[4]1 полуг'!L92</f>
        <v>0</v>
      </c>
      <c r="M98" s="352"/>
      <c r="N98" s="352">
        <f>'[4]1 полуг'!N92</f>
        <v>0</v>
      </c>
      <c r="O98" s="356">
        <f t="shared" si="30"/>
        <v>0</v>
      </c>
      <c r="P98" s="352"/>
      <c r="Q98" s="352"/>
      <c r="R98" s="352">
        <f>'[4]1 полуг'!R92</f>
        <v>0</v>
      </c>
      <c r="S98" s="352"/>
      <c r="T98" s="352">
        <f>'[4]1 полуг'!S92</f>
        <v>0</v>
      </c>
      <c r="U98" s="356">
        <f t="shared" si="31"/>
        <v>0</v>
      </c>
      <c r="W98" s="341"/>
      <c r="X98" s="298"/>
      <c r="Y98" s="298"/>
    </row>
    <row r="99" spans="1:25" ht="15" customHeight="1" x14ac:dyDescent="0.2">
      <c r="A99" s="287" t="s">
        <v>236</v>
      </c>
      <c r="B99" s="288">
        <v>290</v>
      </c>
      <c r="C99" s="354">
        <v>20.49633</v>
      </c>
      <c r="D99" s="354">
        <f t="shared" si="50"/>
        <v>0</v>
      </c>
      <c r="E99" s="354">
        <f>'[4]1 полуг'!E87</f>
        <v>0</v>
      </c>
      <c r="F99" s="354">
        <f>'[4]1 полуг'!F87</f>
        <v>0</v>
      </c>
      <c r="G99" s="354">
        <f>'[4]1 полуг'!G87</f>
        <v>0</v>
      </c>
      <c r="H99" s="354">
        <f>'[4]1 полуг'!H87</f>
        <v>0</v>
      </c>
      <c r="I99" s="354">
        <f>'[4]1 полуг'!H87</f>
        <v>0</v>
      </c>
      <c r="J99" s="354">
        <f>'[4]1 полуг'!J87</f>
        <v>0</v>
      </c>
      <c r="K99" s="354">
        <f>'[4]1 полуг'!K87</f>
        <v>0</v>
      </c>
      <c r="L99" s="354"/>
      <c r="M99" s="352"/>
      <c r="N99" s="352">
        <f>'[4]1 полуг'!N87</f>
        <v>0</v>
      </c>
      <c r="O99" s="356">
        <f t="shared" si="30"/>
        <v>0</v>
      </c>
      <c r="P99" s="352">
        <f>'[4]1 полуг'!P87</f>
        <v>0</v>
      </c>
      <c r="Q99" s="352"/>
      <c r="R99" s="352">
        <f>'[4]1 полуг'!R87</f>
        <v>0</v>
      </c>
      <c r="S99" s="352"/>
      <c r="T99" s="352">
        <f>'[4]1 полуг'!S87</f>
        <v>0</v>
      </c>
      <c r="U99" s="356">
        <f t="shared" si="31"/>
        <v>20.49633</v>
      </c>
      <c r="W99" s="341"/>
      <c r="X99" s="298"/>
      <c r="Y99" s="298"/>
    </row>
    <row r="100" spans="1:25" ht="12.75" hidden="1" customHeight="1" x14ac:dyDescent="0.2">
      <c r="A100" s="287" t="s">
        <v>662</v>
      </c>
      <c r="B100" s="288">
        <v>290</v>
      </c>
      <c r="C100" s="354"/>
      <c r="D100" s="354"/>
      <c r="E100" s="354">
        <f>'[4]1 полуг'!E88</f>
        <v>0</v>
      </c>
      <c r="F100" s="354">
        <f>'[4]1 полуг'!F88</f>
        <v>0</v>
      </c>
      <c r="G100" s="354">
        <f>'[4]1 полуг'!G88</f>
        <v>0</v>
      </c>
      <c r="H100" s="354">
        <f>'[4]1 полуг'!H88</f>
        <v>0</v>
      </c>
      <c r="I100" s="354">
        <f>'[4]1 полуг'!H88</f>
        <v>0</v>
      </c>
      <c r="J100" s="354">
        <f>'[4]1 полуг'!J88+'[4]3кв'!L88</f>
        <v>0</v>
      </c>
      <c r="K100" s="354">
        <f>'[4]1 полуг'!K88</f>
        <v>0</v>
      </c>
      <c r="L100" s="354"/>
      <c r="M100" s="352"/>
      <c r="N100" s="352">
        <f>'[4]1 полуг'!N88+'[4]3кв'!P88</f>
        <v>0</v>
      </c>
      <c r="O100" s="356">
        <f t="shared" si="30"/>
        <v>0</v>
      </c>
      <c r="P100" s="352">
        <f>'[4]1 полуг'!P88+'[4]3кв'!R88</f>
        <v>0</v>
      </c>
      <c r="Q100" s="352"/>
      <c r="R100" s="352">
        <f>'[4]1 полуг'!R88</f>
        <v>0</v>
      </c>
      <c r="S100" s="352"/>
      <c r="T100" s="352">
        <f>'[4]1 полуг'!S88+'[4]3кв'!T88</f>
        <v>0</v>
      </c>
      <c r="U100" s="356">
        <f t="shared" si="31"/>
        <v>0</v>
      </c>
      <c r="W100" s="341"/>
      <c r="X100" s="298"/>
      <c r="Y100" s="298"/>
    </row>
    <row r="101" spans="1:25" hidden="1" x14ac:dyDescent="0.2">
      <c r="A101" s="287" t="s">
        <v>663</v>
      </c>
      <c r="B101" s="288">
        <v>290</v>
      </c>
      <c r="C101" s="354">
        <f t="shared" si="50"/>
        <v>0</v>
      </c>
      <c r="D101" s="354">
        <f t="shared" si="50"/>
        <v>0</v>
      </c>
      <c r="E101" s="354">
        <f>'[4]1 полуг'!E90</f>
        <v>0</v>
      </c>
      <c r="F101" s="354">
        <f>'[4]1 полуг'!F90</f>
        <v>0</v>
      </c>
      <c r="G101" s="354">
        <f>'[4]1 полуг'!G90</f>
        <v>0</v>
      </c>
      <c r="H101" s="354">
        <f>'[4]1 полуг'!H90</f>
        <v>0</v>
      </c>
      <c r="I101" s="354">
        <f>'[4]1 полуг'!H90</f>
        <v>0</v>
      </c>
      <c r="J101" s="354">
        <f>'[4]1 полуг'!J90</f>
        <v>0</v>
      </c>
      <c r="K101" s="354">
        <f>'[4]1 полуг'!K90</f>
        <v>0</v>
      </c>
      <c r="L101" s="354">
        <f>'[4]1 полуг'!L90</f>
        <v>0</v>
      </c>
      <c r="M101" s="352"/>
      <c r="N101" s="352">
        <f>'[4]1 полуг'!N90</f>
        <v>0</v>
      </c>
      <c r="O101" s="356">
        <f t="shared" si="30"/>
        <v>0</v>
      </c>
      <c r="P101" s="352">
        <f>'[4]1 полуг'!P90</f>
        <v>0</v>
      </c>
      <c r="Q101" s="352"/>
      <c r="R101" s="352">
        <f>'[4]1 полуг'!R90</f>
        <v>0</v>
      </c>
      <c r="S101" s="352"/>
      <c r="T101" s="352">
        <f>'[4]1 полуг'!S90</f>
        <v>0</v>
      </c>
      <c r="U101" s="356">
        <f t="shared" si="31"/>
        <v>0</v>
      </c>
      <c r="W101" s="341"/>
      <c r="X101" s="298"/>
      <c r="Y101" s="298"/>
    </row>
    <row r="102" spans="1:25" hidden="1" x14ac:dyDescent="0.2">
      <c r="A102" s="287" t="s">
        <v>738</v>
      </c>
      <c r="B102" s="288">
        <v>290</v>
      </c>
      <c r="C102" s="354">
        <f t="shared" si="50"/>
        <v>0</v>
      </c>
      <c r="D102" s="354">
        <f t="shared" si="50"/>
        <v>0</v>
      </c>
      <c r="E102" s="354">
        <f>'[4]3кв'!E89+'[4]1 полуг'!E91</f>
        <v>0</v>
      </c>
      <c r="F102" s="354">
        <f>'[4]3кв'!F89+'[4]1 полуг'!F91</f>
        <v>0</v>
      </c>
      <c r="G102" s="354">
        <f>'[4]3кв'!H89+'[4]1 полуг'!G91</f>
        <v>0</v>
      </c>
      <c r="H102" s="354">
        <f>'[4]3кв'!I89+'[4]1 полуг'!H91</f>
        <v>0</v>
      </c>
      <c r="I102" s="354">
        <f>'[4]3кв'!I89+'[4]1 полуг'!H91</f>
        <v>0</v>
      </c>
      <c r="J102" s="354">
        <f>'[4]3кв'!L89+'[4]1 полуг'!J91</f>
        <v>0</v>
      </c>
      <c r="K102" s="354">
        <f>'[4]3кв'!M89+'[4]1 полуг'!K91</f>
        <v>0</v>
      </c>
      <c r="L102" s="354">
        <f>'[4]3кв'!N89+'[4]1 полуг'!L91</f>
        <v>0</v>
      </c>
      <c r="M102" s="352"/>
      <c r="N102" s="352">
        <f>'[4]3кв'!P89+'[4]1 полуг'!N91</f>
        <v>0</v>
      </c>
      <c r="O102" s="356">
        <f t="shared" si="30"/>
        <v>0</v>
      </c>
      <c r="P102" s="352">
        <f>'[4]3кв'!R89+'[4]1 полуг'!P91</f>
        <v>0</v>
      </c>
      <c r="Q102" s="352"/>
      <c r="R102" s="352">
        <f>'[4]3кв'!S89+'[4]1 полуг'!R91</f>
        <v>0</v>
      </c>
      <c r="S102" s="352"/>
      <c r="T102" s="352">
        <f>'[4]3кв'!T89+'[4]1 полуг'!S91</f>
        <v>0</v>
      </c>
      <c r="U102" s="356">
        <f t="shared" si="31"/>
        <v>0</v>
      </c>
      <c r="W102" s="341"/>
      <c r="X102" s="298"/>
      <c r="Y102" s="298"/>
    </row>
    <row r="103" spans="1:25" hidden="1" x14ac:dyDescent="0.2">
      <c r="A103" s="287" t="s">
        <v>224</v>
      </c>
      <c r="B103" s="288">
        <v>290</v>
      </c>
      <c r="C103" s="354">
        <f t="shared" si="50"/>
        <v>0</v>
      </c>
      <c r="D103" s="354">
        <f t="shared" si="50"/>
        <v>0</v>
      </c>
      <c r="E103" s="354">
        <f>'[4]1 полуг'!E94</f>
        <v>0</v>
      </c>
      <c r="F103" s="354">
        <f>'[4]1 полуг'!F94</f>
        <v>0</v>
      </c>
      <c r="G103" s="354">
        <f>'[4]1 полуг'!G94</f>
        <v>0</v>
      </c>
      <c r="H103" s="354">
        <f>'[4]1 полуг'!H94</f>
        <v>0</v>
      </c>
      <c r="I103" s="354">
        <f>'[4]1 полуг'!H94</f>
        <v>0</v>
      </c>
      <c r="J103" s="354">
        <f>'[4]1 полуг'!J94</f>
        <v>0</v>
      </c>
      <c r="K103" s="354">
        <f>'[4]1 полуг'!K94</f>
        <v>0</v>
      </c>
      <c r="L103" s="354">
        <f>'[4]1 полуг'!L94</f>
        <v>0</v>
      </c>
      <c r="M103" s="352"/>
      <c r="N103" s="352">
        <f>'[4]1 полуг'!N94</f>
        <v>0</v>
      </c>
      <c r="O103" s="356">
        <f t="shared" si="30"/>
        <v>0</v>
      </c>
      <c r="P103" s="352">
        <f>'[4]1 полуг'!P94</f>
        <v>0</v>
      </c>
      <c r="Q103" s="352"/>
      <c r="R103" s="352">
        <f>'[4]1 полуг'!R94</f>
        <v>0</v>
      </c>
      <c r="S103" s="352"/>
      <c r="T103" s="352">
        <f>'[4]1 полуг'!S94</f>
        <v>0</v>
      </c>
      <c r="U103" s="356">
        <f t="shared" si="31"/>
        <v>0</v>
      </c>
      <c r="W103" s="341"/>
      <c r="X103" s="298"/>
      <c r="Y103" s="298"/>
    </row>
    <row r="104" spans="1:25" ht="12.75" hidden="1" customHeight="1" x14ac:dyDescent="0.2">
      <c r="A104" s="287" t="s">
        <v>124</v>
      </c>
      <c r="B104" s="288">
        <v>290</v>
      </c>
      <c r="C104" s="354">
        <f t="shared" si="50"/>
        <v>0</v>
      </c>
      <c r="D104" s="354">
        <f t="shared" si="50"/>
        <v>0</v>
      </c>
      <c r="E104" s="354">
        <f>'[4]3кв'!E92+'[4]1 полуг'!E95</f>
        <v>0</v>
      </c>
      <c r="F104" s="354">
        <f>'[4]3кв'!F92+'[4]1 полуг'!F95</f>
        <v>0</v>
      </c>
      <c r="G104" s="354">
        <f>'[4]3кв'!H92+'[4]1 полуг'!G95</f>
        <v>0</v>
      </c>
      <c r="H104" s="354">
        <f>'[4]3кв'!I92+'[4]1 полуг'!H95</f>
        <v>0</v>
      </c>
      <c r="I104" s="354">
        <f>'[4]3кв'!I92+'[4]1 полуг'!H95</f>
        <v>0</v>
      </c>
      <c r="J104" s="354">
        <f>'[4]3кв'!L92+'[4]1 полуг'!J95</f>
        <v>0</v>
      </c>
      <c r="K104" s="354">
        <f>'[4]3кв'!M92+'[4]1 полуг'!K95</f>
        <v>0</v>
      </c>
      <c r="L104" s="354">
        <f>'[4]3кв'!N92+'[4]1 полуг'!L95</f>
        <v>0</v>
      </c>
      <c r="M104" s="352"/>
      <c r="N104" s="352">
        <f>'[4]3кв'!P92+'[4]1 полуг'!N95</f>
        <v>0</v>
      </c>
      <c r="O104" s="356">
        <f t="shared" si="30"/>
        <v>0</v>
      </c>
      <c r="P104" s="352">
        <f>'[4]3кв'!R92+'[4]1 полуг'!P95</f>
        <v>0</v>
      </c>
      <c r="Q104" s="352"/>
      <c r="R104" s="352">
        <f>'[4]3кв'!S92+'[4]1 полуг'!R95</f>
        <v>0</v>
      </c>
      <c r="S104" s="352"/>
      <c r="T104" s="352">
        <f>'[4]3кв'!T92+'[4]1 полуг'!S95</f>
        <v>0</v>
      </c>
      <c r="U104" s="356">
        <f t="shared" si="31"/>
        <v>0</v>
      </c>
      <c r="W104" s="341"/>
      <c r="X104" s="298"/>
      <c r="Y104" s="298"/>
    </row>
    <row r="105" spans="1:25" ht="12.75" hidden="1" customHeight="1" x14ac:dyDescent="0.2">
      <c r="A105" s="287" t="s">
        <v>739</v>
      </c>
      <c r="B105" s="288">
        <v>290</v>
      </c>
      <c r="C105" s="354">
        <f t="shared" si="50"/>
        <v>0</v>
      </c>
      <c r="D105" s="354">
        <f t="shared" si="50"/>
        <v>0</v>
      </c>
      <c r="E105" s="354">
        <f>'[4]1 полуг'!E96</f>
        <v>0</v>
      </c>
      <c r="F105" s="354">
        <f>'[4]1 полуг'!F96</f>
        <v>0</v>
      </c>
      <c r="G105" s="354">
        <f>'[4]1 полуг'!G96</f>
        <v>0</v>
      </c>
      <c r="H105" s="354">
        <f>'[4]1 полуг'!H96</f>
        <v>0</v>
      </c>
      <c r="I105" s="354">
        <f>'[4]1 полуг'!H96</f>
        <v>0</v>
      </c>
      <c r="J105" s="354">
        <f>'[4]1 полуг'!J96</f>
        <v>0</v>
      </c>
      <c r="K105" s="354">
        <f>'[4]1 полуг'!K96</f>
        <v>0</v>
      </c>
      <c r="L105" s="354">
        <f>'[4]1 полуг'!L96</f>
        <v>0</v>
      </c>
      <c r="M105" s="352"/>
      <c r="N105" s="352">
        <f>'[4]1 полуг'!N96</f>
        <v>0</v>
      </c>
      <c r="O105" s="356">
        <f t="shared" si="30"/>
        <v>0</v>
      </c>
      <c r="P105" s="352">
        <f>'[4]1 полуг'!P96</f>
        <v>0</v>
      </c>
      <c r="Q105" s="352"/>
      <c r="R105" s="352">
        <f>'[4]1 полуг'!R96</f>
        <v>0</v>
      </c>
      <c r="S105" s="352"/>
      <c r="T105" s="352">
        <f>'[4]1 полуг'!S96</f>
        <v>0</v>
      </c>
      <c r="U105" s="356">
        <f t="shared" si="31"/>
        <v>0</v>
      </c>
      <c r="W105" s="341"/>
      <c r="X105" s="298"/>
      <c r="Y105" s="298"/>
    </row>
    <row r="106" spans="1:25" s="299" customFormat="1" ht="12.75" hidden="1" customHeight="1" x14ac:dyDescent="0.2">
      <c r="A106" s="286" t="s">
        <v>740</v>
      </c>
      <c r="B106" s="285">
        <v>310</v>
      </c>
      <c r="C106" s="356">
        <f t="shared" si="5"/>
        <v>0</v>
      </c>
      <c r="D106" s="356">
        <f>'[4]3кв'!D93+'[4]1 полуг'!D99</f>
        <v>0</v>
      </c>
      <c r="E106" s="356">
        <f>'[4]3кв'!E93+'[4]1 полуг'!E99</f>
        <v>0</v>
      </c>
      <c r="F106" s="356">
        <f>'[4]3кв'!F93+'[4]1 полуг'!F99</f>
        <v>0</v>
      </c>
      <c r="G106" s="356">
        <f>'[4]3кв'!H93+'[4]1 полуг'!G99</f>
        <v>0</v>
      </c>
      <c r="H106" s="356">
        <f>'[4]3кв'!I93+'[4]1 полуг'!H99</f>
        <v>0</v>
      </c>
      <c r="I106" s="356">
        <f>'[4]3кв'!I93+'[4]1 полуг'!H99</f>
        <v>0</v>
      </c>
      <c r="J106" s="356">
        <f>'[4]3кв'!L93+'[4]1 полуг'!J99</f>
        <v>0</v>
      </c>
      <c r="K106" s="356">
        <f>'[4]3кв'!M93+'[4]1 полуг'!K99</f>
        <v>0</v>
      </c>
      <c r="L106" s="356">
        <f>'[4]3кв'!N93+'[4]1 полуг'!L99</f>
        <v>0</v>
      </c>
      <c r="M106" s="353">
        <f>'[4]1 полуг'!M99</f>
        <v>0</v>
      </c>
      <c r="N106" s="353">
        <f>'[4]3кв'!P93+'[4]1 полуг'!N99</f>
        <v>0</v>
      </c>
      <c r="O106" s="356">
        <f t="shared" si="30"/>
        <v>0</v>
      </c>
      <c r="P106" s="353">
        <f>'[4]3кв'!R93+'[4]1 полуг'!P99</f>
        <v>0</v>
      </c>
      <c r="Q106" s="353"/>
      <c r="R106" s="353">
        <f>'[4]3кв'!S93+'[4]1 полуг'!R99</f>
        <v>0</v>
      </c>
      <c r="S106" s="353"/>
      <c r="T106" s="353">
        <f>'[4]3кв'!T93+'[4]1 полуг'!S99</f>
        <v>0</v>
      </c>
      <c r="U106" s="356">
        <f t="shared" si="31"/>
        <v>0</v>
      </c>
      <c r="V106" s="341"/>
      <c r="W106" s="341"/>
      <c r="X106" s="298"/>
      <c r="Y106" s="298"/>
    </row>
    <row r="107" spans="1:25" s="299" customFormat="1" ht="12.75" hidden="1" customHeight="1" x14ac:dyDescent="0.2">
      <c r="A107" s="286" t="s">
        <v>741</v>
      </c>
      <c r="B107" s="285">
        <v>310</v>
      </c>
      <c r="C107" s="356">
        <f t="shared" si="5"/>
        <v>0</v>
      </c>
      <c r="D107" s="356">
        <f>'[4]1 полуг'!D100</f>
        <v>0</v>
      </c>
      <c r="E107" s="356">
        <f>'[4]1 полуг'!E100</f>
        <v>0</v>
      </c>
      <c r="F107" s="356">
        <f>'[4]1 полуг'!F100</f>
        <v>0</v>
      </c>
      <c r="G107" s="356">
        <f>'[4]1 полуг'!G100</f>
        <v>0</v>
      </c>
      <c r="H107" s="356">
        <f>'[4]1 полуг'!H100</f>
        <v>0</v>
      </c>
      <c r="I107" s="356">
        <f>'[4]1 полуг'!H100</f>
        <v>0</v>
      </c>
      <c r="J107" s="356">
        <f>'[4]1 полуг'!J100</f>
        <v>0</v>
      </c>
      <c r="K107" s="356">
        <f>'[4]1 полуг'!K100</f>
        <v>0</v>
      </c>
      <c r="L107" s="356">
        <f>'[4]1 полуг'!L100</f>
        <v>0</v>
      </c>
      <c r="M107" s="353"/>
      <c r="N107" s="353">
        <f>'[4]1 полуг'!N100</f>
        <v>0</v>
      </c>
      <c r="O107" s="356">
        <f t="shared" si="30"/>
        <v>0</v>
      </c>
      <c r="P107" s="353">
        <f>'[4]1 полуг'!P100</f>
        <v>0</v>
      </c>
      <c r="Q107" s="353"/>
      <c r="R107" s="353">
        <f>'[4]1 полуг'!R100</f>
        <v>0</v>
      </c>
      <c r="S107" s="353"/>
      <c r="T107" s="353">
        <f>'[4]1 полуг'!S100</f>
        <v>0</v>
      </c>
      <c r="U107" s="356">
        <f t="shared" si="31"/>
        <v>0</v>
      </c>
      <c r="V107" s="341"/>
      <c r="W107" s="341"/>
      <c r="X107" s="298"/>
      <c r="Y107" s="298"/>
    </row>
    <row r="108" spans="1:25" s="299" customFormat="1" ht="12.75" hidden="1" customHeight="1" x14ac:dyDescent="0.2">
      <c r="A108" s="286" t="s">
        <v>159</v>
      </c>
      <c r="B108" s="285">
        <v>310</v>
      </c>
      <c r="C108" s="356">
        <f t="shared" si="5"/>
        <v>0</v>
      </c>
      <c r="D108" s="356">
        <f>'[4]3кв'!D95+'[4]1 полуг'!D101</f>
        <v>0</v>
      </c>
      <c r="E108" s="356">
        <f>'[4]3кв'!E95+'[4]1 полуг'!E101</f>
        <v>0</v>
      </c>
      <c r="F108" s="356">
        <f>'[4]3кв'!F95+'[4]1 полуг'!F101</f>
        <v>0</v>
      </c>
      <c r="G108" s="356">
        <f>'[4]3кв'!H95+'[4]1 полуг'!G101</f>
        <v>0</v>
      </c>
      <c r="H108" s="356">
        <f>'[4]3кв'!I95+'[4]1 полуг'!H101</f>
        <v>0</v>
      </c>
      <c r="I108" s="356">
        <f>'[4]3кв'!I95+'[4]1 полуг'!H101</f>
        <v>0</v>
      </c>
      <c r="J108" s="356">
        <f>'[4]3кв'!L95+'[4]1 полуг'!J101</f>
        <v>0</v>
      </c>
      <c r="K108" s="356">
        <f>'[4]3кв'!M95+'[4]1 полуг'!K101</f>
        <v>0</v>
      </c>
      <c r="L108" s="356">
        <f>'[4]3кв'!N95+'[4]1 полуг'!L101</f>
        <v>0</v>
      </c>
      <c r="M108" s="353">
        <f>'[4]3кв'!N95+'[4]1 полуг'!M101</f>
        <v>0</v>
      </c>
      <c r="N108" s="353">
        <f>'[4]3кв'!P95+'[4]1 полуг'!N101</f>
        <v>0</v>
      </c>
      <c r="O108" s="356">
        <f t="shared" si="30"/>
        <v>0</v>
      </c>
      <c r="P108" s="353">
        <f>'[4]3кв'!R95+'[4]1 полуг'!P101</f>
        <v>0</v>
      </c>
      <c r="Q108" s="353">
        <f>'[4]3кв'!S95+'[4]1 полуг'!Q101</f>
        <v>0</v>
      </c>
      <c r="R108" s="353">
        <f>'[4]3кв'!S95+'[4]1 полуг'!R101</f>
        <v>0</v>
      </c>
      <c r="S108" s="353"/>
      <c r="T108" s="353">
        <f>'[4]3кв'!T95+'[4]1 полуг'!S101</f>
        <v>0</v>
      </c>
      <c r="U108" s="356">
        <f t="shared" si="31"/>
        <v>0</v>
      </c>
      <c r="V108" s="341"/>
      <c r="W108" s="341"/>
      <c r="X108" s="298"/>
      <c r="Y108" s="298"/>
    </row>
    <row r="109" spans="1:25" s="299" customFormat="1" ht="12.75" hidden="1" customHeight="1" x14ac:dyDescent="0.2">
      <c r="A109" s="286" t="s">
        <v>381</v>
      </c>
      <c r="B109" s="285">
        <v>310</v>
      </c>
      <c r="C109" s="356">
        <f>+C112</f>
        <v>0</v>
      </c>
      <c r="D109" s="356"/>
      <c r="E109" s="356">
        <f>'[4]1 полуг'!E103</f>
        <v>0</v>
      </c>
      <c r="F109" s="356">
        <f>+F112</f>
        <v>0</v>
      </c>
      <c r="G109" s="356">
        <f t="shared" ref="G109:T109" si="51">+G112</f>
        <v>0</v>
      </c>
      <c r="H109" s="356">
        <f t="shared" si="51"/>
        <v>0</v>
      </c>
      <c r="I109" s="356">
        <f t="shared" si="51"/>
        <v>0</v>
      </c>
      <c r="J109" s="356">
        <f t="shared" si="51"/>
        <v>0</v>
      </c>
      <c r="K109" s="356">
        <f t="shared" si="51"/>
        <v>0</v>
      </c>
      <c r="L109" s="356">
        <f t="shared" si="51"/>
        <v>0</v>
      </c>
      <c r="M109" s="356">
        <f t="shared" si="51"/>
        <v>0</v>
      </c>
      <c r="N109" s="356">
        <f t="shared" si="51"/>
        <v>0</v>
      </c>
      <c r="O109" s="356">
        <f t="shared" si="30"/>
        <v>0</v>
      </c>
      <c r="P109" s="356">
        <f t="shared" si="51"/>
        <v>0</v>
      </c>
      <c r="Q109" s="356">
        <f t="shared" si="51"/>
        <v>0</v>
      </c>
      <c r="R109" s="356">
        <f t="shared" si="51"/>
        <v>0</v>
      </c>
      <c r="S109" s="356">
        <f t="shared" si="51"/>
        <v>0</v>
      </c>
      <c r="T109" s="356">
        <f t="shared" si="51"/>
        <v>0</v>
      </c>
      <c r="U109" s="356">
        <f t="shared" si="31"/>
        <v>0</v>
      </c>
      <c r="V109" s="341"/>
      <c r="W109" s="341"/>
      <c r="X109" s="298"/>
      <c r="Y109" s="298"/>
    </row>
    <row r="110" spans="1:25" s="299" customFormat="1" ht="12.75" hidden="1" customHeight="1" x14ac:dyDescent="0.2">
      <c r="A110" s="294" t="s">
        <v>735</v>
      </c>
      <c r="B110" s="285">
        <v>310</v>
      </c>
      <c r="C110" s="356">
        <f>D110+E110</f>
        <v>0</v>
      </c>
      <c r="D110" s="356">
        <f>E110+F110</f>
        <v>0</v>
      </c>
      <c r="E110" s="356">
        <f>'[4]1 полуг'!E105+'[4]3кв'!E94</f>
        <v>0</v>
      </c>
      <c r="F110" s="356">
        <f>'[4]1 полуг'!F105</f>
        <v>0</v>
      </c>
      <c r="G110" s="356">
        <f>'[4]1 полуг'!G105</f>
        <v>0</v>
      </c>
      <c r="H110" s="356">
        <f>'[4]1 полуг'!H105</f>
        <v>0</v>
      </c>
      <c r="I110" s="356">
        <f>'[4]1 полуг'!H105</f>
        <v>0</v>
      </c>
      <c r="J110" s="356">
        <f>'[4]1 полуг'!J105</f>
        <v>0</v>
      </c>
      <c r="K110" s="356"/>
      <c r="L110" s="356">
        <f>'[4]1 полуг'!L105+'[4]3кв'!N94</f>
        <v>0</v>
      </c>
      <c r="M110" s="356"/>
      <c r="N110" s="356">
        <f>'[4]1 полуг'!N105</f>
        <v>0</v>
      </c>
      <c r="O110" s="356">
        <f t="shared" si="30"/>
        <v>0</v>
      </c>
      <c r="P110" s="356">
        <f>'[4]1 полуг'!P105</f>
        <v>0</v>
      </c>
      <c r="Q110" s="356"/>
      <c r="R110" s="356">
        <f>'[4]1 полуг'!R105</f>
        <v>0</v>
      </c>
      <c r="S110" s="356"/>
      <c r="T110" s="356">
        <f>'[4]1 полуг'!S105</f>
        <v>0</v>
      </c>
      <c r="U110" s="356">
        <f t="shared" si="31"/>
        <v>0</v>
      </c>
      <c r="V110" s="341"/>
      <c r="W110" s="341"/>
      <c r="X110" s="298"/>
      <c r="Y110" s="298"/>
    </row>
    <row r="111" spans="1:25" s="299" customFormat="1" ht="12.75" hidden="1" customHeight="1" x14ac:dyDescent="0.2">
      <c r="A111" s="294" t="s">
        <v>742</v>
      </c>
      <c r="B111" s="285">
        <v>310</v>
      </c>
      <c r="C111" s="356">
        <f>D111+E111</f>
        <v>0</v>
      </c>
      <c r="D111" s="356">
        <f>E111+F111</f>
        <v>0</v>
      </c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>
        <f t="shared" si="30"/>
        <v>0</v>
      </c>
      <c r="P111" s="356"/>
      <c r="Q111" s="356"/>
      <c r="R111" s="356"/>
      <c r="S111" s="356"/>
      <c r="T111" s="356"/>
      <c r="U111" s="356">
        <f t="shared" si="31"/>
        <v>0</v>
      </c>
      <c r="V111" s="341"/>
      <c r="W111" s="341"/>
      <c r="X111" s="298"/>
      <c r="Y111" s="298"/>
    </row>
    <row r="112" spans="1:25" x14ac:dyDescent="0.2">
      <c r="A112" s="287" t="s">
        <v>758</v>
      </c>
      <c r="B112" s="288">
        <v>310</v>
      </c>
      <c r="C112" s="356"/>
      <c r="D112" s="356"/>
      <c r="E112" s="356">
        <f>'[4]3кв'!E96+'[4]1 полуг'!E102</f>
        <v>0</v>
      </c>
      <c r="F112" s="356"/>
      <c r="G112" s="356">
        <f>'[4]3кв'!H96+'[4]1 полуг'!G102</f>
        <v>0</v>
      </c>
      <c r="H112" s="356">
        <f>'[4]3кв'!I96+'[4]1 полуг'!H102</f>
        <v>0</v>
      </c>
      <c r="I112" s="356">
        <f>'[4]3кв'!I96+'[4]1 полуг'!H102</f>
        <v>0</v>
      </c>
      <c r="J112" s="356">
        <f>'[4]3кв'!L96+'[4]1 полуг'!J102</f>
        <v>0</v>
      </c>
      <c r="K112" s="356"/>
      <c r="L112" s="356">
        <v>0</v>
      </c>
      <c r="M112" s="356"/>
      <c r="N112" s="356">
        <f>'[4]3кв'!P96+'[4]1 полуг'!N102</f>
        <v>0</v>
      </c>
      <c r="O112" s="356">
        <f t="shared" si="30"/>
        <v>0</v>
      </c>
      <c r="P112" s="356"/>
      <c r="Q112" s="356"/>
      <c r="R112" s="356"/>
      <c r="S112" s="356"/>
      <c r="T112" s="356"/>
      <c r="U112" s="356">
        <f t="shared" si="31"/>
        <v>0</v>
      </c>
      <c r="V112" s="341"/>
      <c r="W112" s="341"/>
      <c r="X112" s="298"/>
      <c r="Y112" s="298"/>
    </row>
    <row r="113" spans="1:25" ht="12.75" customHeight="1" x14ac:dyDescent="0.2">
      <c r="A113" s="286" t="s">
        <v>125</v>
      </c>
      <c r="B113" s="285">
        <v>340</v>
      </c>
      <c r="C113" s="356">
        <f>SUM(C114:C131)</f>
        <v>42.66</v>
      </c>
      <c r="D113" s="356">
        <f>SUM(D114:D131)</f>
        <v>42.66</v>
      </c>
      <c r="E113" s="353">
        <f t="shared" ref="E113" si="52">SUM(E114:E131)</f>
        <v>0</v>
      </c>
      <c r="F113" s="356">
        <f>SUM(F114:F131)</f>
        <v>0</v>
      </c>
      <c r="G113" s="356">
        <f t="shared" ref="G113:P113" si="53">SUM(G114:G131)</f>
        <v>37</v>
      </c>
      <c r="H113" s="356">
        <f t="shared" si="53"/>
        <v>0</v>
      </c>
      <c r="I113" s="356">
        <f t="shared" si="53"/>
        <v>0</v>
      </c>
      <c r="J113" s="356">
        <f t="shared" si="53"/>
        <v>20.539000000000001</v>
      </c>
      <c r="K113" s="356">
        <f t="shared" si="53"/>
        <v>0</v>
      </c>
      <c r="L113" s="356">
        <f t="shared" si="53"/>
        <v>296.3</v>
      </c>
      <c r="M113" s="356">
        <f t="shared" si="53"/>
        <v>0</v>
      </c>
      <c r="N113" s="356">
        <f t="shared" si="53"/>
        <v>0</v>
      </c>
      <c r="O113" s="356">
        <f t="shared" si="30"/>
        <v>296.3</v>
      </c>
      <c r="P113" s="356">
        <f t="shared" si="53"/>
        <v>0</v>
      </c>
      <c r="Q113" s="356">
        <f t="shared" ref="Q113" si="54">SUM(Q114:Q131)</f>
        <v>0</v>
      </c>
      <c r="R113" s="356">
        <f t="shared" ref="R113" si="55">SUM(R114:R131)</f>
        <v>0</v>
      </c>
      <c r="S113" s="356">
        <f t="shared" ref="S113" si="56">SUM(S114:S131)</f>
        <v>53.891999999999996</v>
      </c>
      <c r="T113" s="356">
        <f t="shared" ref="T113" si="57">SUM(T114:T131)</f>
        <v>0</v>
      </c>
      <c r="U113" s="356">
        <f>C113+F113+G113+J113+K113+O113+P113+Q113+R113+T113+S113</f>
        <v>450.39100000000002</v>
      </c>
      <c r="V113" s="341"/>
      <c r="W113" s="341"/>
      <c r="X113" s="298"/>
      <c r="Y113" s="298"/>
    </row>
    <row r="114" spans="1:25" ht="12.75" customHeight="1" x14ac:dyDescent="0.2">
      <c r="A114" s="389" t="s">
        <v>126</v>
      </c>
      <c r="B114" s="288">
        <v>340</v>
      </c>
      <c r="C114" s="354"/>
      <c r="D114" s="354"/>
      <c r="E114" s="352">
        <f>'[4]1 полуг'!E107</f>
        <v>0</v>
      </c>
      <c r="F114" s="352">
        <f>'[4]1 полуг'!F107</f>
        <v>0</v>
      </c>
      <c r="G114" s="352">
        <f>'[4]1 полуг'!G107</f>
        <v>0</v>
      </c>
      <c r="H114" s="352">
        <f>'[4]1 полуг'!H107</f>
        <v>0</v>
      </c>
      <c r="I114" s="352">
        <f>'[4]1 полуг'!H107</f>
        <v>0</v>
      </c>
      <c r="J114" s="352">
        <f>'[4]1 полуг'!J107</f>
        <v>0</v>
      </c>
      <c r="K114" s="352">
        <f>'[4]1 полуг'!K107</f>
        <v>0</v>
      </c>
      <c r="L114" s="354">
        <f>'[4]1 полуг'!L107+'[4]3кв'!N98</f>
        <v>0</v>
      </c>
      <c r="M114" s="354"/>
      <c r="N114" s="354">
        <f>'[4]1 полуг'!N107</f>
        <v>0</v>
      </c>
      <c r="O114" s="356">
        <f t="shared" si="30"/>
        <v>0</v>
      </c>
      <c r="P114" s="354">
        <f>'[4]1 полуг'!P107</f>
        <v>0</v>
      </c>
      <c r="Q114" s="354"/>
      <c r="R114" s="354">
        <f>'[4]1 полуг'!R107</f>
        <v>0</v>
      </c>
      <c r="S114" s="354"/>
      <c r="T114" s="354">
        <f>'[4]1 полуг'!S107</f>
        <v>0</v>
      </c>
      <c r="U114" s="356">
        <f t="shared" ref="U114:U131" si="58">C114+F114+G114+J114+K114+O114+P114+Q114+R114+T114+S114</f>
        <v>0</v>
      </c>
      <c r="W114" s="341"/>
      <c r="X114" s="298"/>
      <c r="Y114" s="298"/>
    </row>
    <row r="115" spans="1:25" ht="14.25" customHeight="1" x14ac:dyDescent="0.2">
      <c r="A115" s="389" t="s">
        <v>127</v>
      </c>
      <c r="B115" s="288">
        <v>340</v>
      </c>
      <c r="C115" s="354"/>
      <c r="D115" s="354"/>
      <c r="E115" s="352">
        <f>'[4]1 полуг'!E108</f>
        <v>0</v>
      </c>
      <c r="F115" s="352">
        <f>'[4]1 полуг'!F108</f>
        <v>0</v>
      </c>
      <c r="G115" s="352">
        <f>'[4]1 полуг'!G108</f>
        <v>0</v>
      </c>
      <c r="H115" s="352">
        <f>'[4]1 полуг'!H108</f>
        <v>0</v>
      </c>
      <c r="I115" s="352">
        <f>'[4]1 полуг'!H108</f>
        <v>0</v>
      </c>
      <c r="J115" s="352">
        <f>'[4]1 полуг'!J108</f>
        <v>0</v>
      </c>
      <c r="K115" s="352">
        <f>'[4]1 полуг'!K108</f>
        <v>0</v>
      </c>
      <c r="L115" s="354">
        <v>144</v>
      </c>
      <c r="M115" s="354">
        <f>'[4]3кв'!O99</f>
        <v>0</v>
      </c>
      <c r="N115" s="354">
        <f>'[4]1 полуг'!N108</f>
        <v>0</v>
      </c>
      <c r="O115" s="356">
        <f t="shared" si="30"/>
        <v>144</v>
      </c>
      <c r="P115" s="354">
        <f>'[4]1 полуг'!P108</f>
        <v>0</v>
      </c>
      <c r="Q115" s="354"/>
      <c r="R115" s="354">
        <f>'[4]1 полуг'!R108</f>
        <v>0</v>
      </c>
      <c r="S115" s="354">
        <v>15.41</v>
      </c>
      <c r="T115" s="354">
        <f>'[4]1 полуг'!S108</f>
        <v>0</v>
      </c>
      <c r="U115" s="356">
        <f t="shared" si="58"/>
        <v>159.41</v>
      </c>
      <c r="W115" s="341"/>
      <c r="X115" s="298"/>
      <c r="Y115" s="298"/>
    </row>
    <row r="116" spans="1:25" ht="15" customHeight="1" x14ac:dyDescent="0.2">
      <c r="A116" s="389" t="s">
        <v>128</v>
      </c>
      <c r="B116" s="288">
        <v>340</v>
      </c>
      <c r="C116" s="354"/>
      <c r="D116" s="354"/>
      <c r="E116" s="352">
        <f>'[4]1 полуг'!E109</f>
        <v>0</v>
      </c>
      <c r="F116" s="352">
        <f>'[4]1 полуг'!F109</f>
        <v>0</v>
      </c>
      <c r="G116" s="352">
        <f>'[4]1 полуг'!G109</f>
        <v>0</v>
      </c>
      <c r="H116" s="352">
        <f>'[4]1 полуг'!H109</f>
        <v>0</v>
      </c>
      <c r="I116" s="352">
        <f>'[4]1 полуг'!H109</f>
        <v>0</v>
      </c>
      <c r="J116" s="352">
        <f>'[4]1 полуг'!J109</f>
        <v>0</v>
      </c>
      <c r="K116" s="352"/>
      <c r="L116" s="354">
        <v>50.5</v>
      </c>
      <c r="M116" s="354"/>
      <c r="N116" s="354">
        <f>'[4]1 полуг'!N109</f>
        <v>0</v>
      </c>
      <c r="O116" s="356">
        <f t="shared" si="30"/>
        <v>50.5</v>
      </c>
      <c r="P116" s="354">
        <f>'[4]1 полуг'!P109</f>
        <v>0</v>
      </c>
      <c r="Q116" s="354"/>
      <c r="R116" s="354">
        <f>'[4]1 полуг'!R109</f>
        <v>0</v>
      </c>
      <c r="S116" s="354"/>
      <c r="T116" s="354">
        <f>'[4]1 полуг'!S109</f>
        <v>0</v>
      </c>
      <c r="U116" s="356">
        <f t="shared" si="58"/>
        <v>50.5</v>
      </c>
      <c r="W116" s="341"/>
      <c r="X116" s="298"/>
      <c r="Y116" s="298"/>
    </row>
    <row r="117" spans="1:25" ht="15" customHeight="1" x14ac:dyDescent="0.2">
      <c r="A117" s="389" t="s">
        <v>129</v>
      </c>
      <c r="B117" s="288">
        <v>340</v>
      </c>
      <c r="C117" s="354">
        <v>30</v>
      </c>
      <c r="D117" s="354">
        <v>30</v>
      </c>
      <c r="E117" s="352">
        <f>'[4]3кв'!E101+'[4]1 полуг'!E110</f>
        <v>0</v>
      </c>
      <c r="F117" s="352">
        <f>'[4]3кв'!F101+'[4]1 полуг'!F110</f>
        <v>0</v>
      </c>
      <c r="G117" s="352">
        <v>37</v>
      </c>
      <c r="H117" s="352">
        <f>'[4]3кв'!I101+'[4]1 полуг'!H110</f>
        <v>0</v>
      </c>
      <c r="I117" s="352">
        <f>'[4]3кв'!I101+'[4]1 полуг'!H110</f>
        <v>0</v>
      </c>
      <c r="J117" s="352">
        <v>9.9760000000000009</v>
      </c>
      <c r="K117" s="352"/>
      <c r="L117" s="352">
        <v>101.8</v>
      </c>
      <c r="M117" s="354"/>
      <c r="N117" s="354">
        <f>'[4]3кв'!P101+'[4]1 полуг'!N110</f>
        <v>0</v>
      </c>
      <c r="O117" s="356">
        <f t="shared" si="30"/>
        <v>101.8</v>
      </c>
      <c r="P117" s="354">
        <f>'[4]3кв'!R101+'[4]1 полуг'!P110</f>
        <v>0</v>
      </c>
      <c r="Q117" s="354"/>
      <c r="R117" s="354">
        <f>'[4]3кв'!S101+'[4]1 полуг'!R110</f>
        <v>0</v>
      </c>
      <c r="S117" s="354">
        <v>15.282</v>
      </c>
      <c r="T117" s="354"/>
      <c r="U117" s="356">
        <f t="shared" si="58"/>
        <v>194.05800000000002</v>
      </c>
      <c r="W117" s="341"/>
      <c r="X117" s="298"/>
      <c r="Y117" s="298"/>
    </row>
    <row r="118" spans="1:25" ht="12.75" customHeight="1" x14ac:dyDescent="0.2">
      <c r="A118" s="389" t="s">
        <v>664</v>
      </c>
      <c r="B118" s="288">
        <v>341</v>
      </c>
      <c r="C118" s="354"/>
      <c r="D118" s="354"/>
      <c r="E118" s="352">
        <f>'[4]1 полуг'!E111</f>
        <v>0</v>
      </c>
      <c r="F118" s="352">
        <f>'[4]1 полуг'!F111</f>
        <v>0</v>
      </c>
      <c r="G118" s="352">
        <f>'[4]1 полуг'!G111</f>
        <v>0</v>
      </c>
      <c r="H118" s="352">
        <f>'[4]1 полуг'!H111</f>
        <v>0</v>
      </c>
      <c r="I118" s="352">
        <f>'[4]1 полуг'!H111</f>
        <v>0</v>
      </c>
      <c r="J118" s="352">
        <f>'[4]1 полуг'!J111</f>
        <v>0</v>
      </c>
      <c r="K118" s="352">
        <f>'[4]1 полуг'!K111</f>
        <v>0</v>
      </c>
      <c r="L118" s="352">
        <f>'[4]1 полуг'!L111</f>
        <v>0</v>
      </c>
      <c r="M118" s="354"/>
      <c r="N118" s="354">
        <f>'[4]1 полуг'!N111</f>
        <v>0</v>
      </c>
      <c r="O118" s="356">
        <f t="shared" si="30"/>
        <v>0</v>
      </c>
      <c r="P118" s="354">
        <f>'[4]1 полуг'!P111</f>
        <v>0</v>
      </c>
      <c r="Q118" s="354"/>
      <c r="R118" s="354">
        <f>'[4]1 полуг'!R111</f>
        <v>0</v>
      </c>
      <c r="S118" s="354"/>
      <c r="T118" s="354">
        <f>'[4]1 полуг'!S111</f>
        <v>0</v>
      </c>
      <c r="U118" s="356">
        <f t="shared" si="58"/>
        <v>0</v>
      </c>
      <c r="W118" s="341"/>
      <c r="X118" s="298"/>
      <c r="Y118" s="298"/>
    </row>
    <row r="119" spans="1:25" ht="13.5" customHeight="1" x14ac:dyDescent="0.2">
      <c r="A119" s="389" t="s">
        <v>130</v>
      </c>
      <c r="B119" s="288">
        <v>340</v>
      </c>
      <c r="C119" s="354"/>
      <c r="D119" s="354"/>
      <c r="E119" s="352">
        <f>'[4]3кв'!E102+'[4]1 полуг'!E112</f>
        <v>0</v>
      </c>
      <c r="F119" s="352">
        <f>'[4]3кв'!F102+'[4]1 полуг'!F112</f>
        <v>0</v>
      </c>
      <c r="G119" s="352">
        <f>'[4]3кв'!H102+'[4]1 полуг'!G112</f>
        <v>0</v>
      </c>
      <c r="H119" s="352">
        <f>'[4]3кв'!I102+'[4]1 полуг'!H112</f>
        <v>0</v>
      </c>
      <c r="I119" s="352">
        <f>'[4]3кв'!I102+'[4]1 полуг'!H112</f>
        <v>0</v>
      </c>
      <c r="J119" s="352">
        <f>'[4]3кв'!L102+'[4]1 полуг'!J112</f>
        <v>0</v>
      </c>
      <c r="K119" s="352"/>
      <c r="L119" s="352"/>
      <c r="M119" s="354"/>
      <c r="N119" s="354"/>
      <c r="O119" s="356">
        <f t="shared" si="30"/>
        <v>0</v>
      </c>
      <c r="P119" s="354">
        <f>'[4]3кв'!R102+'[4]1 полуг'!P112</f>
        <v>0</v>
      </c>
      <c r="Q119" s="354"/>
      <c r="R119" s="354">
        <f>'[4]3кв'!S102+'[4]1 полуг'!R112</f>
        <v>0</v>
      </c>
      <c r="S119" s="354">
        <v>23.2</v>
      </c>
      <c r="T119" s="354">
        <f>'[4]3кв'!T102+'[4]1 полуг'!S112</f>
        <v>0</v>
      </c>
      <c r="U119" s="356">
        <f t="shared" si="58"/>
        <v>23.2</v>
      </c>
      <c r="W119" s="341"/>
      <c r="X119" s="298"/>
      <c r="Y119" s="298"/>
    </row>
    <row r="120" spans="1:25" ht="14.25" customHeight="1" x14ac:dyDescent="0.2">
      <c r="A120" s="389" t="s">
        <v>281</v>
      </c>
      <c r="B120" s="288">
        <v>340</v>
      </c>
      <c r="C120" s="354"/>
      <c r="D120" s="354"/>
      <c r="E120" s="352">
        <f>'[4]3кв'!E103</f>
        <v>0</v>
      </c>
      <c r="F120" s="352">
        <f>'[4]3кв'!F103</f>
        <v>0</v>
      </c>
      <c r="G120" s="352">
        <v>0</v>
      </c>
      <c r="H120" s="352">
        <v>0</v>
      </c>
      <c r="I120" s="352">
        <f>'[4]3кв'!I103</f>
        <v>0</v>
      </c>
      <c r="J120" s="352">
        <f>'[4]3кв'!L103</f>
        <v>0</v>
      </c>
      <c r="K120" s="352">
        <f>'[4]3кв'!M103</f>
        <v>0</v>
      </c>
      <c r="L120" s="352">
        <f>'[4]3кв'!N103+'[4]1 полуг'!L122</f>
        <v>0</v>
      </c>
      <c r="M120" s="354">
        <f>'[4]1 полуг'!M122</f>
        <v>0</v>
      </c>
      <c r="N120" s="354">
        <f>'[4]3кв'!P103+'[4]1 полуг'!N122</f>
        <v>0</v>
      </c>
      <c r="O120" s="356">
        <f t="shared" si="30"/>
        <v>0</v>
      </c>
      <c r="P120" s="354">
        <f>'[4]3кв'!R103</f>
        <v>0</v>
      </c>
      <c r="Q120" s="354"/>
      <c r="R120" s="354">
        <f>'[4]3кв'!S103</f>
        <v>0</v>
      </c>
      <c r="S120" s="354"/>
      <c r="T120" s="354">
        <f>'[4]3кв'!T103</f>
        <v>0</v>
      </c>
      <c r="U120" s="356">
        <f t="shared" si="58"/>
        <v>0</v>
      </c>
      <c r="W120" s="341"/>
      <c r="X120" s="298"/>
      <c r="Y120" s="298"/>
    </row>
    <row r="121" spans="1:25" ht="15" customHeight="1" x14ac:dyDescent="0.2">
      <c r="A121" s="389" t="s">
        <v>131</v>
      </c>
      <c r="B121" s="288">
        <v>340</v>
      </c>
      <c r="C121" s="354"/>
      <c r="D121" s="354"/>
      <c r="E121" s="352">
        <f>'[4]3кв'!E104+'[4]1 полуг'!E113</f>
        <v>0</v>
      </c>
      <c r="F121" s="352">
        <f>'[4]3кв'!F104+'[4]1 полуг'!F113</f>
        <v>0</v>
      </c>
      <c r="G121" s="352"/>
      <c r="H121" s="352">
        <v>0</v>
      </c>
      <c r="I121" s="352">
        <f>'[4]3кв'!I104+'[4]1 полуг'!H113</f>
        <v>0</v>
      </c>
      <c r="J121" s="352">
        <v>2.7</v>
      </c>
      <c r="K121" s="352">
        <f>'[4]3кв'!M104+'[4]1 полуг'!K113</f>
        <v>0</v>
      </c>
      <c r="L121" s="352"/>
      <c r="M121" s="354">
        <f>'[4]1 полуг'!M113</f>
        <v>0</v>
      </c>
      <c r="N121" s="354">
        <f>'[4]3кв'!P104+'[4]1 полуг'!N113</f>
        <v>0</v>
      </c>
      <c r="O121" s="356">
        <f t="shared" si="30"/>
        <v>0</v>
      </c>
      <c r="P121" s="354">
        <f>'[4]3кв'!R104+'[4]1 полуг'!P113</f>
        <v>0</v>
      </c>
      <c r="Q121" s="354"/>
      <c r="R121" s="354">
        <f>'[4]3кв'!S104+'[4]1 полуг'!R113</f>
        <v>0</v>
      </c>
      <c r="S121" s="354"/>
      <c r="T121" s="354"/>
      <c r="U121" s="356">
        <f t="shared" si="58"/>
        <v>2.7</v>
      </c>
      <c r="V121" s="300"/>
      <c r="W121" s="341"/>
      <c r="X121" s="298"/>
      <c r="Y121" s="298"/>
    </row>
    <row r="122" spans="1:25" ht="12.75" hidden="1" customHeight="1" x14ac:dyDescent="0.2">
      <c r="A122" s="389" t="s">
        <v>743</v>
      </c>
      <c r="B122" s="288">
        <v>340</v>
      </c>
      <c r="C122" s="355"/>
      <c r="D122" s="355"/>
      <c r="E122" s="352"/>
      <c r="F122" s="352"/>
      <c r="G122" s="352"/>
      <c r="H122" s="352"/>
      <c r="I122" s="352"/>
      <c r="J122" s="352"/>
      <c r="K122" s="352"/>
      <c r="L122" s="352">
        <v>0</v>
      </c>
      <c r="M122" s="354"/>
      <c r="N122" s="354"/>
      <c r="O122" s="356">
        <f t="shared" si="30"/>
        <v>0</v>
      </c>
      <c r="P122" s="354"/>
      <c r="Q122" s="354"/>
      <c r="R122" s="354"/>
      <c r="S122" s="354"/>
      <c r="T122" s="354"/>
      <c r="U122" s="356">
        <f t="shared" si="58"/>
        <v>0</v>
      </c>
      <c r="V122" s="300"/>
      <c r="W122" s="341"/>
      <c r="X122" s="298"/>
      <c r="Y122" s="298"/>
    </row>
    <row r="123" spans="1:25" ht="11.25" hidden="1" customHeight="1" x14ac:dyDescent="0.2">
      <c r="A123" s="389" t="s">
        <v>132</v>
      </c>
      <c r="B123" s="288">
        <v>340</v>
      </c>
      <c r="C123" s="354"/>
      <c r="D123" s="354"/>
      <c r="E123" s="352">
        <f>'[4]3кв'!E106+'[4]1 полуг'!E114</f>
        <v>0</v>
      </c>
      <c r="F123" s="352">
        <f>[4]сентябрь!F104</f>
        <v>0</v>
      </c>
      <c r="G123" s="352"/>
      <c r="H123" s="352">
        <f>'[4]3кв'!I106+'[4]1 полуг'!H114</f>
        <v>0</v>
      </c>
      <c r="I123" s="352">
        <f>'[4]3кв'!I106+'[4]1 полуг'!H114</f>
        <v>0</v>
      </c>
      <c r="J123" s="352">
        <f>'[4]3кв'!L106+'[4]1 полуг'!J114</f>
        <v>0</v>
      </c>
      <c r="K123" s="352">
        <f>'[4]3кв'!M106+'[4]1 полуг'!K114</f>
        <v>0</v>
      </c>
      <c r="L123" s="352"/>
      <c r="M123" s="354"/>
      <c r="N123" s="354">
        <f>'[4]3кв'!P106+'[4]1 полуг'!N114</f>
        <v>0</v>
      </c>
      <c r="O123" s="356">
        <f t="shared" si="30"/>
        <v>0</v>
      </c>
      <c r="P123" s="354">
        <f>'[4]3кв'!R106+'[4]1 полуг'!P114</f>
        <v>0</v>
      </c>
      <c r="Q123" s="354"/>
      <c r="R123" s="354">
        <f>'[4]3кв'!S106+'[4]1 полуг'!R114</f>
        <v>0</v>
      </c>
      <c r="S123" s="354"/>
      <c r="T123" s="354">
        <f>'[4]3кв'!T106+'[4]1 полуг'!S114</f>
        <v>0</v>
      </c>
      <c r="U123" s="356">
        <f t="shared" si="58"/>
        <v>0</v>
      </c>
      <c r="V123" s="300"/>
      <c r="W123" s="341"/>
      <c r="X123" s="298"/>
      <c r="Y123" s="298"/>
    </row>
    <row r="124" spans="1:25" hidden="1" x14ac:dyDescent="0.2">
      <c r="A124" s="389" t="s">
        <v>269</v>
      </c>
      <c r="B124" s="288">
        <v>340</v>
      </c>
      <c r="C124" s="354"/>
      <c r="D124" s="354"/>
      <c r="E124" s="352">
        <f>'[4]1 полуг'!E115</f>
        <v>0</v>
      </c>
      <c r="F124" s="352">
        <f>'[4]3кв'!G105</f>
        <v>0</v>
      </c>
      <c r="G124" s="352">
        <f>'[4]1 полуг'!G115</f>
        <v>0</v>
      </c>
      <c r="H124" s="352">
        <f>'[4]1 полуг'!H115</f>
        <v>0</v>
      </c>
      <c r="I124" s="352">
        <f>'[4]1 полуг'!H115</f>
        <v>0</v>
      </c>
      <c r="J124" s="352">
        <f>'[4]1 полуг'!J115</f>
        <v>0</v>
      </c>
      <c r="K124" s="352">
        <f>'[4]1 полуг'!K115</f>
        <v>0</v>
      </c>
      <c r="L124" s="352">
        <f>'[4]1 полуг'!L115</f>
        <v>0</v>
      </c>
      <c r="M124" s="354"/>
      <c r="N124" s="354">
        <f>'[4]1 полуг'!N115</f>
        <v>0</v>
      </c>
      <c r="O124" s="356">
        <f t="shared" si="30"/>
        <v>0</v>
      </c>
      <c r="P124" s="354">
        <f>'[4]1 полуг'!P115</f>
        <v>0</v>
      </c>
      <c r="Q124" s="354"/>
      <c r="R124" s="354">
        <f>'[4]1 полуг'!R115</f>
        <v>0</v>
      </c>
      <c r="S124" s="354"/>
      <c r="T124" s="354">
        <f>'[4]1 полуг'!S115</f>
        <v>0</v>
      </c>
      <c r="U124" s="356">
        <f t="shared" si="58"/>
        <v>0</v>
      </c>
      <c r="W124" s="341"/>
      <c r="X124" s="298"/>
      <c r="Y124" s="298"/>
    </row>
    <row r="125" spans="1:25" x14ac:dyDescent="0.2">
      <c r="A125" s="389" t="s">
        <v>133</v>
      </c>
      <c r="B125" s="288">
        <v>340</v>
      </c>
      <c r="C125" s="354">
        <v>12.66</v>
      </c>
      <c r="D125" s="354">
        <v>12.66</v>
      </c>
      <c r="E125" s="352">
        <f>'[4]3кв'!E109+'[4]1 полуг'!E120</f>
        <v>0</v>
      </c>
      <c r="F125" s="352"/>
      <c r="G125" s="352"/>
      <c r="H125" s="352">
        <f>'[4]3кв'!I109+'[4]1 полуг'!H120</f>
        <v>0</v>
      </c>
      <c r="I125" s="352">
        <f>'[4]3кв'!I109+'[4]1 полуг'!H120</f>
        <v>0</v>
      </c>
      <c r="J125" s="352">
        <v>7.8630000000000004</v>
      </c>
      <c r="K125" s="352"/>
      <c r="L125" s="352"/>
      <c r="M125" s="354"/>
      <c r="N125" s="354"/>
      <c r="O125" s="356">
        <f t="shared" si="30"/>
        <v>0</v>
      </c>
      <c r="P125" s="354">
        <f>'[4]3кв'!R109+'[4]1 полуг'!P120</f>
        <v>0</v>
      </c>
      <c r="Q125" s="354"/>
      <c r="R125" s="354">
        <f>'[4]3кв'!S109+'[4]1 полуг'!R120</f>
        <v>0</v>
      </c>
      <c r="S125" s="354"/>
      <c r="T125" s="354">
        <f>'[4]3кв'!T109+'[4]1 полуг'!S120</f>
        <v>0</v>
      </c>
      <c r="U125" s="356">
        <f t="shared" si="58"/>
        <v>20.523</v>
      </c>
      <c r="W125" s="341"/>
      <c r="X125" s="298"/>
      <c r="Y125" s="298"/>
    </row>
    <row r="126" spans="1:25" hidden="1" x14ac:dyDescent="0.2">
      <c r="A126" s="389" t="s">
        <v>160</v>
      </c>
      <c r="B126" s="288">
        <v>340</v>
      </c>
      <c r="C126" s="354"/>
      <c r="D126" s="354"/>
      <c r="E126" s="352">
        <f>'[4]3кв'!E112+'[4]1 полуг'!E121</f>
        <v>0</v>
      </c>
      <c r="F126" s="352">
        <f>'[4]3кв'!F112+'[4]1 полуг'!F122</f>
        <v>0</v>
      </c>
      <c r="G126" s="352"/>
      <c r="H126" s="352"/>
      <c r="I126" s="352">
        <f>'[4]3кв'!I112+'[4]1 полуг'!H122</f>
        <v>0</v>
      </c>
      <c r="J126" s="352">
        <f>'[4]3кв'!L112+'[4]1 полуг'!J122</f>
        <v>0</v>
      </c>
      <c r="K126" s="352">
        <f>'[4]3кв'!M112+'[4]1 полуг'!K122</f>
        <v>0</v>
      </c>
      <c r="L126" s="352">
        <f>'[4]1 полуг'!L117</f>
        <v>0</v>
      </c>
      <c r="M126" s="354"/>
      <c r="N126" s="354"/>
      <c r="O126" s="356">
        <f t="shared" si="30"/>
        <v>0</v>
      </c>
      <c r="P126" s="354">
        <f>'[4]3кв'!R112+'[4]1 полуг'!P117</f>
        <v>0</v>
      </c>
      <c r="Q126" s="354"/>
      <c r="R126" s="354">
        <f>'[4]3кв'!S112+'[4]1 полуг'!R122</f>
        <v>0</v>
      </c>
      <c r="S126" s="354"/>
      <c r="T126" s="354">
        <f>'[4]3кв'!T112+'[4]1 полуг'!S122</f>
        <v>0</v>
      </c>
      <c r="U126" s="356">
        <f t="shared" si="58"/>
        <v>0</v>
      </c>
      <c r="W126" s="341"/>
      <c r="X126" s="298"/>
      <c r="Y126" s="298"/>
    </row>
    <row r="127" spans="1:25" ht="15" hidden="1" customHeight="1" x14ac:dyDescent="0.2">
      <c r="A127" s="389" t="s">
        <v>744</v>
      </c>
      <c r="B127" s="288">
        <v>340</v>
      </c>
      <c r="C127" s="354"/>
      <c r="D127" s="354"/>
      <c r="E127" s="352">
        <f>'[4]3кв'!E108+'[4]1 полуг'!E116</f>
        <v>0</v>
      </c>
      <c r="F127" s="352">
        <f>'[4]3кв'!F108+'[4]1 полуг'!F116</f>
        <v>0</v>
      </c>
      <c r="G127" s="352">
        <f>'[4]1 полуг'!G121</f>
        <v>0</v>
      </c>
      <c r="H127" s="352">
        <f>'[4]3кв'!I108+'[4]1 полуг'!H116</f>
        <v>0</v>
      </c>
      <c r="I127" s="352">
        <f>'[4]3кв'!I108+'[4]1 полуг'!H116</f>
        <v>0</v>
      </c>
      <c r="J127" s="352">
        <f>'[4]3кв'!L108+'[4]1 полуг'!J116</f>
        <v>0</v>
      </c>
      <c r="K127" s="352">
        <f>'[4]3кв'!M108+'[4]1 полуг'!K116</f>
        <v>0</v>
      </c>
      <c r="L127" s="352">
        <f>'[4]3кв'!N108+'[4]1 полуг'!L116</f>
        <v>0</v>
      </c>
      <c r="M127" s="354"/>
      <c r="N127" s="354">
        <f>'[4]3кв'!P108+'[4]1 полуг'!N116</f>
        <v>0</v>
      </c>
      <c r="O127" s="356">
        <f t="shared" si="30"/>
        <v>0</v>
      </c>
      <c r="P127" s="354">
        <f>'[4]3кв'!R108+'[4]1 полуг'!P116</f>
        <v>0</v>
      </c>
      <c r="Q127" s="354"/>
      <c r="R127" s="354">
        <f>'[4]3кв'!S108+'[4]1 полуг'!R116</f>
        <v>0</v>
      </c>
      <c r="S127" s="354"/>
      <c r="T127" s="354">
        <f>'[4]3кв'!T108+'[4]1 полуг'!S116</f>
        <v>0</v>
      </c>
      <c r="U127" s="356">
        <f t="shared" si="58"/>
        <v>0</v>
      </c>
      <c r="W127" s="341"/>
      <c r="X127" s="298"/>
      <c r="Y127" s="298"/>
    </row>
    <row r="128" spans="1:25" hidden="1" x14ac:dyDescent="0.2">
      <c r="A128" s="389" t="s">
        <v>745</v>
      </c>
      <c r="B128" s="288">
        <v>340</v>
      </c>
      <c r="C128" s="354"/>
      <c r="D128" s="354"/>
      <c r="E128" s="352">
        <f>'[4]3кв'!E107</f>
        <v>0</v>
      </c>
      <c r="F128" s="352">
        <f>'[4]3кв'!F107</f>
        <v>0</v>
      </c>
      <c r="G128" s="352">
        <f>'[4]3кв'!H107</f>
        <v>0</v>
      </c>
      <c r="H128" s="352">
        <f>'[4]3кв'!I107</f>
        <v>0</v>
      </c>
      <c r="I128" s="352">
        <f>'[4]3кв'!I107</f>
        <v>0</v>
      </c>
      <c r="J128" s="352">
        <f>'[4]3кв'!L107</f>
        <v>0</v>
      </c>
      <c r="K128" s="352">
        <f>'[4]1 полуг'!K118+'[4]3кв'!M110</f>
        <v>0</v>
      </c>
      <c r="L128" s="352">
        <f>'[4]1 полуг'!L118</f>
        <v>0</v>
      </c>
      <c r="M128" s="354"/>
      <c r="N128" s="354">
        <f>'[4]1 полуг'!N118</f>
        <v>0</v>
      </c>
      <c r="O128" s="356">
        <f t="shared" si="30"/>
        <v>0</v>
      </c>
      <c r="P128" s="354">
        <f>'[4]3кв'!R107</f>
        <v>0</v>
      </c>
      <c r="Q128" s="354"/>
      <c r="R128" s="354">
        <f>'[4]3кв'!S107</f>
        <v>0</v>
      </c>
      <c r="S128" s="354"/>
      <c r="T128" s="354">
        <f>'[4]3кв'!T107</f>
        <v>0</v>
      </c>
      <c r="U128" s="356">
        <f t="shared" si="58"/>
        <v>0</v>
      </c>
      <c r="W128" s="341"/>
      <c r="X128" s="298"/>
      <c r="Y128" s="298"/>
    </row>
    <row r="129" spans="1:25" ht="13.5" hidden="1" customHeight="1" x14ac:dyDescent="0.2">
      <c r="A129" s="389" t="s">
        <v>382</v>
      </c>
      <c r="B129" s="288">
        <v>340</v>
      </c>
      <c r="C129" s="354"/>
      <c r="D129" s="354"/>
      <c r="E129" s="352"/>
      <c r="F129" s="352"/>
      <c r="G129" s="352"/>
      <c r="H129" s="352"/>
      <c r="I129" s="352"/>
      <c r="J129" s="352"/>
      <c r="K129" s="352"/>
      <c r="L129" s="352"/>
      <c r="M129" s="354"/>
      <c r="N129" s="354"/>
      <c r="O129" s="356">
        <f t="shared" si="30"/>
        <v>0</v>
      </c>
      <c r="P129" s="354"/>
      <c r="Q129" s="354"/>
      <c r="R129" s="354"/>
      <c r="S129" s="354"/>
      <c r="T129" s="354"/>
      <c r="U129" s="356">
        <f t="shared" si="58"/>
        <v>0</v>
      </c>
      <c r="W129" s="341"/>
      <c r="X129" s="298"/>
      <c r="Y129" s="298"/>
    </row>
    <row r="130" spans="1:25" hidden="1" x14ac:dyDescent="0.2">
      <c r="A130" s="389" t="s">
        <v>746</v>
      </c>
      <c r="B130" s="288">
        <v>340</v>
      </c>
      <c r="C130" s="354">
        <f t="shared" ref="C130:D130" si="59">D130+E130</f>
        <v>0</v>
      </c>
      <c r="D130" s="354">
        <f t="shared" si="59"/>
        <v>0</v>
      </c>
      <c r="E130" s="352">
        <f>'[4]1 полуг'!E117</f>
        <v>0</v>
      </c>
      <c r="F130" s="352">
        <f>'[4]1 полуг'!F117</f>
        <v>0</v>
      </c>
      <c r="G130" s="352">
        <f>'[4]1 полуг'!G117</f>
        <v>0</v>
      </c>
      <c r="H130" s="352">
        <f>'[4]1 полуг'!H117</f>
        <v>0</v>
      </c>
      <c r="I130" s="352">
        <f>'[4]1 полуг'!H117</f>
        <v>0</v>
      </c>
      <c r="J130" s="352">
        <f>'[4]1 полуг'!J117</f>
        <v>0</v>
      </c>
      <c r="K130" s="352">
        <f>'[4]1 полуг'!K117</f>
        <v>0</v>
      </c>
      <c r="L130" s="352">
        <v>0</v>
      </c>
      <c r="M130" s="354"/>
      <c r="N130" s="354">
        <f>'[4]1 полуг'!N117</f>
        <v>0</v>
      </c>
      <c r="O130" s="356">
        <f t="shared" si="30"/>
        <v>0</v>
      </c>
      <c r="P130" s="354">
        <v>0</v>
      </c>
      <c r="Q130" s="354"/>
      <c r="R130" s="354">
        <f>'[4]1 полуг'!R117</f>
        <v>0</v>
      </c>
      <c r="S130" s="354"/>
      <c r="T130" s="354">
        <f>'[4]1 полуг'!S117</f>
        <v>0</v>
      </c>
      <c r="U130" s="356">
        <f t="shared" si="58"/>
        <v>0</v>
      </c>
      <c r="W130" s="341"/>
      <c r="X130" s="298"/>
      <c r="Y130" s="298"/>
    </row>
    <row r="131" spans="1:25" hidden="1" x14ac:dyDescent="0.2">
      <c r="A131" s="389" t="s">
        <v>134</v>
      </c>
      <c r="B131" s="288">
        <v>340</v>
      </c>
      <c r="C131" s="354"/>
      <c r="D131" s="354"/>
      <c r="E131" s="352">
        <f>'[4]3кв'!E113+'[4]1 полуг'!E123</f>
        <v>0</v>
      </c>
      <c r="F131" s="352">
        <f>'[4]3кв'!F113+'[4]1 полуг'!F123</f>
        <v>0</v>
      </c>
      <c r="G131" s="352"/>
      <c r="H131" s="352">
        <f>'[4]3кв'!I113+'[4]1 полуг'!H123</f>
        <v>0</v>
      </c>
      <c r="I131" s="352">
        <f>'[4]3кв'!I113+'[4]1 полуг'!H123</f>
        <v>0</v>
      </c>
      <c r="J131" s="352">
        <f>'[4]3кв'!L113+'[4]1 полуг'!J123</f>
        <v>0</v>
      </c>
      <c r="K131" s="352"/>
      <c r="L131" s="352">
        <f>'[4]3кв'!N113+'[4]1 полуг'!L123</f>
        <v>0</v>
      </c>
      <c r="M131" s="354"/>
      <c r="N131" s="354">
        <f>'[4]3кв'!P113+'[4]1 полуг'!N123</f>
        <v>0</v>
      </c>
      <c r="O131" s="356">
        <f t="shared" si="30"/>
        <v>0</v>
      </c>
      <c r="P131" s="354">
        <f>'[4]3кв'!R113+'[4]1 полуг'!P123</f>
        <v>0</v>
      </c>
      <c r="Q131" s="354"/>
      <c r="R131" s="354">
        <f>'[4]3кв'!S113+'[4]1 полуг'!R123</f>
        <v>0</v>
      </c>
      <c r="S131" s="354"/>
      <c r="T131" s="354">
        <f>'[4]3кв'!T113+'[4]1 полуг'!S123</f>
        <v>0</v>
      </c>
      <c r="U131" s="356">
        <f t="shared" si="58"/>
        <v>0</v>
      </c>
      <c r="W131" s="341"/>
      <c r="X131" s="298"/>
      <c r="Y131" s="298"/>
    </row>
    <row r="132" spans="1:25" ht="15" hidden="1" customHeight="1" x14ac:dyDescent="0.2">
      <c r="A132" s="287" t="s">
        <v>135</v>
      </c>
      <c r="B132" s="288">
        <v>640</v>
      </c>
      <c r="C132" s="352">
        <f t="shared" ref="C132" si="60">D132+E132</f>
        <v>0</v>
      </c>
      <c r="D132" s="352"/>
      <c r="E132" s="352">
        <f>[4]июнь!E109+[4]май!E103+[4]апр!E99</f>
        <v>0</v>
      </c>
      <c r="F132" s="352">
        <f>[4]июнь!F109+[4]май!F103+[4]апр!F99</f>
        <v>0</v>
      </c>
      <c r="G132" s="352">
        <f>[4]июнь!G109+[4]май!G103+[4]апр!G99</f>
        <v>0</v>
      </c>
      <c r="H132" s="352">
        <f>[4]июнь!H109+[4]май!H103+[4]апр!H99</f>
        <v>0</v>
      </c>
      <c r="I132" s="352">
        <f>[4]июнь!H109+[4]май!H103+[4]апр!H99</f>
        <v>0</v>
      </c>
      <c r="J132" s="352">
        <f>[4]июнь!J109+[4]май!J103+[4]апр!J99</f>
        <v>0</v>
      </c>
      <c r="K132" s="352">
        <f>[4]июнь!K109+[4]май!K103+[4]апр!K99</f>
        <v>0</v>
      </c>
      <c r="L132" s="352">
        <f>[4]июнь!M109+[4]май!M103+[4]апр!L99</f>
        <v>0</v>
      </c>
      <c r="M132" s="354"/>
      <c r="N132" s="354">
        <f>[4]июнь!N109+[4]май!N103+[4]апр!M99</f>
        <v>0</v>
      </c>
      <c r="O132" s="356">
        <f t="shared" si="30"/>
        <v>0</v>
      </c>
      <c r="P132" s="354">
        <f>[4]июнь!P109+[4]май!P103+[4]апр!O99</f>
        <v>0</v>
      </c>
      <c r="Q132" s="354"/>
      <c r="R132" s="354">
        <f>[4]июнь!Q109+[4]май!Q103+[4]апр!P99</f>
        <v>0</v>
      </c>
      <c r="S132" s="354"/>
      <c r="T132" s="354">
        <f>[4]июнь!R109+[4]май!R103+[4]апр!Q99</f>
        <v>0</v>
      </c>
      <c r="U132" s="356">
        <f t="shared" si="31"/>
        <v>0</v>
      </c>
      <c r="W132" s="341"/>
      <c r="X132" s="298"/>
      <c r="Y132" s="298"/>
    </row>
    <row r="133" spans="1:25" x14ac:dyDescent="0.2">
      <c r="A133" s="293" t="s">
        <v>136</v>
      </c>
      <c r="B133" s="380"/>
      <c r="C133" s="357">
        <f>+C5</f>
        <v>1265.6348500000001</v>
      </c>
      <c r="D133" s="358">
        <f>SUM(D5+D113+D112+D132+D106+D108+D107+D109+D110+D111)</f>
        <v>1245.1385200000002</v>
      </c>
      <c r="E133" s="358">
        <f>SUM(E5+E113+E112+E132+E106+E108+E107+E109+E110+E111)</f>
        <v>0</v>
      </c>
      <c r="F133" s="357">
        <f>+F5</f>
        <v>87.588999999999999</v>
      </c>
      <c r="G133" s="357">
        <f>+G5</f>
        <v>113.66739999999999</v>
      </c>
      <c r="H133" s="357">
        <f t="shared" ref="H133:N133" si="61">+H5</f>
        <v>0</v>
      </c>
      <c r="I133" s="357">
        <f t="shared" si="61"/>
        <v>0</v>
      </c>
      <c r="J133" s="357">
        <f t="shared" si="61"/>
        <v>37.242840000000001</v>
      </c>
      <c r="K133" s="357">
        <f t="shared" si="61"/>
        <v>812.11300000000006</v>
      </c>
      <c r="L133" s="357">
        <f t="shared" si="61"/>
        <v>4241.3053300000001</v>
      </c>
      <c r="M133" s="357">
        <f t="shared" si="61"/>
        <v>0</v>
      </c>
      <c r="N133" s="357">
        <f t="shared" si="61"/>
        <v>46.472819999999999</v>
      </c>
      <c r="O133" s="356">
        <f t="shared" si="30"/>
        <v>4287.7781500000001</v>
      </c>
      <c r="P133" s="357">
        <f>SUM(P5+P113+P112+P132+P106+P108+P107+P109+P110+P111)</f>
        <v>985.56999999999994</v>
      </c>
      <c r="Q133" s="357">
        <f>SUM(Q5+Q113+Q112+Q132+Q106+Q108+Q107+Q109+Q110+Q111)</f>
        <v>0</v>
      </c>
      <c r="R133" s="357">
        <f>SUM(R5+R113+R112+R132+R106+R108+R107+R109+R110+R111)</f>
        <v>301.14499999999998</v>
      </c>
      <c r="S133" s="357">
        <f>+S5</f>
        <v>53.891999999999996</v>
      </c>
      <c r="T133" s="357">
        <f>SUM(T5+T113+T112+T132+T106+T108+T107+T109+T110+T111)</f>
        <v>200.43102999999999</v>
      </c>
      <c r="U133" s="356">
        <f>C133+F133+G133+J133+K133+L133+M133+N133+P133+R133+T133+S133</f>
        <v>8145.0632699999987</v>
      </c>
      <c r="V133" s="298"/>
      <c r="W133" s="341"/>
      <c r="X133" s="298"/>
      <c r="Y133" s="298"/>
    </row>
    <row r="134" spans="1:25" hidden="1" x14ac:dyDescent="0.2">
      <c r="A134" s="295"/>
      <c r="B134" s="381"/>
      <c r="C134" s="359"/>
      <c r="D134" s="359"/>
      <c r="E134" s="360"/>
      <c r="F134" s="360"/>
      <c r="G134" s="360"/>
      <c r="H134" s="360"/>
      <c r="I134" s="360"/>
      <c r="J134" s="360"/>
      <c r="K134" s="360"/>
      <c r="L134" s="360"/>
      <c r="M134" s="375"/>
      <c r="N134" s="375"/>
      <c r="O134" s="375"/>
      <c r="P134" s="375"/>
      <c r="Q134" s="375"/>
      <c r="R134" s="375"/>
      <c r="S134" s="375"/>
      <c r="T134" s="375"/>
      <c r="U134" s="376">
        <f t="shared" ref="U134:U136" si="62">C134+F134+G134+J134+K134+L134+M134+N134+P134+R134+T134</f>
        <v>0</v>
      </c>
      <c r="W134" s="341"/>
    </row>
    <row r="135" spans="1:25" ht="14.25" hidden="1" customHeight="1" x14ac:dyDescent="0.2">
      <c r="A135" s="295"/>
      <c r="B135" s="381"/>
      <c r="C135" s="359">
        <f>'[4]3кв'!C115+'[4]1 полуг'!C124</f>
        <v>6007236.7599999998</v>
      </c>
      <c r="D135" s="359">
        <f>'[4]3кв'!D115+'[4]1 полуг'!D124</f>
        <v>6007236.7599999998</v>
      </c>
      <c r="E135" s="359">
        <f>'[4]3кв'!E115+'[4]1 полуг'!E124</f>
        <v>0</v>
      </c>
      <c r="F135" s="359">
        <f>'[4]1 полуг'!F124+'[4]3кв'!G115</f>
        <v>406395</v>
      </c>
      <c r="G135" s="359">
        <f>'[4]3кв'!H115+'[4]1 полуг'!G124</f>
        <v>495026.03</v>
      </c>
      <c r="H135" s="359"/>
      <c r="I135" s="359">
        <f>'[4]3кв'!I115+'[4]1 полуг'!H124</f>
        <v>0</v>
      </c>
      <c r="J135" s="359">
        <f>'[4]3кв'!L115+'[4]1 полуг'!J124</f>
        <v>169363.59</v>
      </c>
      <c r="K135" s="359">
        <f>'[4]3кв'!M115+'[4]1 полуг'!K124</f>
        <v>2536705.31</v>
      </c>
      <c r="L135" s="359">
        <f>'[4]3кв'!N115+'[4]1 полуг'!L124</f>
        <v>9446371.9900000002</v>
      </c>
      <c r="M135" s="376">
        <f>'[4]1 полуг'!M124+'[4]3кв'!O115</f>
        <v>1807551.3900000001</v>
      </c>
      <c r="N135" s="376">
        <f>'[4]3кв'!P115+'[4]1 полуг'!N124</f>
        <v>67217.459999999992</v>
      </c>
      <c r="O135" s="376">
        <f>'[4]3кв'!Q115+'[4]1 полуг'!O124</f>
        <v>11321140.84</v>
      </c>
      <c r="P135" s="376">
        <f>'[4]3кв'!R115+'[4]1 полуг'!P124</f>
        <v>3012110</v>
      </c>
      <c r="Q135" s="376"/>
      <c r="R135" s="376">
        <f>'[4]3кв'!S115+'[4]1 полуг'!R124</f>
        <v>1236974.8</v>
      </c>
      <c r="S135" s="376"/>
      <c r="T135" s="376">
        <f>'[4]3кв'!T115+'[4]1 полуг'!S124</f>
        <v>779359.2</v>
      </c>
      <c r="U135" s="376">
        <f t="shared" si="62"/>
        <v>25964311.530000001</v>
      </c>
      <c r="W135" s="341"/>
    </row>
    <row r="136" spans="1:25" ht="15" hidden="1" customHeight="1" x14ac:dyDescent="0.2">
      <c r="A136" s="295"/>
      <c r="B136" s="381"/>
      <c r="C136" s="359">
        <f t="shared" ref="C136:T136" si="63">C133-C135</f>
        <v>-6005971.1251499997</v>
      </c>
      <c r="D136" s="359">
        <f t="shared" si="63"/>
        <v>-6005991.6214800002</v>
      </c>
      <c r="E136" s="359">
        <f t="shared" si="63"/>
        <v>0</v>
      </c>
      <c r="F136" s="359">
        <f t="shared" si="63"/>
        <v>-406307.41100000002</v>
      </c>
      <c r="G136" s="359">
        <f t="shared" si="63"/>
        <v>-494912.36260000005</v>
      </c>
      <c r="H136" s="359">
        <f>H133-H135</f>
        <v>0</v>
      </c>
      <c r="I136" s="359">
        <f t="shared" si="63"/>
        <v>0</v>
      </c>
      <c r="J136" s="359">
        <f t="shared" si="63"/>
        <v>-169326.34716</v>
      </c>
      <c r="K136" s="359">
        <f t="shared" si="63"/>
        <v>-2535893.1970000002</v>
      </c>
      <c r="L136" s="359">
        <f>L133-L135</f>
        <v>-9442130.6846699994</v>
      </c>
      <c r="M136" s="376">
        <f>M133-M135</f>
        <v>-1807551.3900000001</v>
      </c>
      <c r="N136" s="376">
        <f t="shared" si="63"/>
        <v>-67170.987179999996</v>
      </c>
      <c r="O136" s="376">
        <f t="shared" si="63"/>
        <v>-11316853.06185</v>
      </c>
      <c r="P136" s="376">
        <f t="shared" si="63"/>
        <v>-3011124.43</v>
      </c>
      <c r="Q136" s="376"/>
      <c r="R136" s="376">
        <f t="shared" si="63"/>
        <v>-1236673.655</v>
      </c>
      <c r="S136" s="376"/>
      <c r="T136" s="376">
        <f t="shared" si="63"/>
        <v>-779158.76896999998</v>
      </c>
      <c r="U136" s="376">
        <f t="shared" si="62"/>
        <v>-25956220.358730003</v>
      </c>
    </row>
    <row r="137" spans="1:25" ht="22.5" customHeight="1" x14ac:dyDescent="0.2">
      <c r="A137" s="295"/>
      <c r="B137" s="381"/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76"/>
      <c r="N137" s="376"/>
      <c r="O137" s="376"/>
      <c r="P137" s="376"/>
      <c r="Q137" s="376"/>
      <c r="R137" s="376"/>
      <c r="S137" s="376"/>
      <c r="T137" s="376"/>
      <c r="U137" s="376"/>
    </row>
    <row r="138" spans="1:25" ht="15" customHeight="1" thickBot="1" x14ac:dyDescent="0.25">
      <c r="A138" s="295"/>
      <c r="B138" s="381"/>
      <c r="C138" s="361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1"/>
      <c r="P138" s="362"/>
      <c r="Q138" s="362"/>
      <c r="R138" s="362"/>
      <c r="S138" s="362"/>
      <c r="T138" s="362"/>
      <c r="U138" s="362"/>
    </row>
    <row r="139" spans="1:25" ht="15" hidden="1" customHeight="1" thickBot="1" x14ac:dyDescent="0.25">
      <c r="A139" s="296"/>
      <c r="B139" s="382"/>
      <c r="C139" s="363">
        <f>'[4]1 полуг'!C124+[4]июль!C113+[4]август!C111+[4]сентябрь!C111</f>
        <v>6007236.7599999998</v>
      </c>
      <c r="D139" s="363">
        <f>'[4]1 полуг'!D124+[4]июль!D113+[4]август!D111+[4]сентябрь!D111</f>
        <v>6007236.7599999998</v>
      </c>
      <c r="E139" s="363">
        <f>'[4]1 полуг'!E124+[4]июль!E113+[4]август!E111+[4]сентябрь!E111</f>
        <v>0</v>
      </c>
      <c r="F139" s="364">
        <f>'[4]1 полуг'!F124+[4]июль!F113+[4]август!F111+[4]сентябрь!F111</f>
        <v>406395</v>
      </c>
      <c r="G139" s="363">
        <f>'[4]1 полуг'!G124+[4]июль!G113+[4]август!H111+[4]сентябрь!G111</f>
        <v>495026.03</v>
      </c>
      <c r="H139" s="363">
        <f>'[4]1 полуг'!H124+[4]июль!H113+[4]август!I111+[4]сентябрь!H111</f>
        <v>0</v>
      </c>
      <c r="I139" s="363">
        <f>'[4]1 полуг'!I124+[4]июль!I113+[4]август!J111+[4]сентябрь!I111</f>
        <v>0</v>
      </c>
      <c r="J139" s="363">
        <f>'[4]1 полуг'!J124+[4]июль!J113+[4]август!K111+[4]сентябрь!J111</f>
        <v>169363.59</v>
      </c>
      <c r="K139" s="363">
        <f>'[4]1 полуг'!K124+[4]июль!K113+[4]август!L111+[4]сентябрь!K111</f>
        <v>2536705.31</v>
      </c>
      <c r="L139" s="363">
        <f>'[4]1 полуг'!L124+[4]июль!L113+[4]август!M111+[4]сентябрь!L111</f>
        <v>9446371.9900000002</v>
      </c>
      <c r="M139" s="363">
        <f>'[4]1 полуг'!M124+[4]июль!M113+[4]август!N111+[4]сентябрь!M111</f>
        <v>1807551.3900000001</v>
      </c>
      <c r="N139" s="363">
        <f>'[4]1 полуг'!N124+[4]июль!N113+[4]август!O111+[4]сентябрь!N111</f>
        <v>67217.459999999992</v>
      </c>
      <c r="O139" s="363">
        <f>'[4]1 полуг'!O124+[4]июль!O113+[4]август!P111+[4]сентябрь!O111</f>
        <v>11321140.84</v>
      </c>
      <c r="P139" s="363">
        <f>'[4]1 полуг'!P124+[4]июль!P113+[4]август!Q111+[4]сентябрь!P111</f>
        <v>3012110</v>
      </c>
      <c r="Q139" s="363"/>
      <c r="R139" s="363">
        <f>'[4]1 полуг'!Q124+[4]июль!Q113+[4]сентябрь!Q111</f>
        <v>270546.8</v>
      </c>
      <c r="S139" s="363"/>
      <c r="T139" s="363">
        <f>'[4]1 полуг'!S124+[4]июль!S113+[4]август!T111+[4]сентябрь!S111</f>
        <v>7695294.4299999997</v>
      </c>
      <c r="U139" s="363"/>
    </row>
    <row r="140" spans="1:25" ht="15.75" customHeight="1" thickBot="1" x14ac:dyDescent="0.35">
      <c r="A140" s="296"/>
      <c r="B140" s="382"/>
      <c r="C140" s="365"/>
      <c r="D140" s="365"/>
      <c r="E140" s="366"/>
      <c r="F140" s="366"/>
      <c r="G140" s="366"/>
      <c r="H140" s="366"/>
      <c r="I140" s="366"/>
      <c r="J140" s="366"/>
      <c r="K140" s="366"/>
      <c r="L140" s="365"/>
      <c r="M140" s="365"/>
      <c r="N140" s="366"/>
      <c r="O140" s="525" t="s">
        <v>270</v>
      </c>
      <c r="P140" s="526"/>
      <c r="Q140" s="526"/>
      <c r="R140" s="527"/>
      <c r="S140" s="379"/>
      <c r="T140" s="393"/>
      <c r="U140" s="398">
        <f>U133</f>
        <v>8145.0632699999987</v>
      </c>
      <c r="W140" s="344"/>
    </row>
    <row r="141" spans="1:25" ht="12.75" thickBot="1" x14ac:dyDescent="0.25">
      <c r="C141" s="367"/>
      <c r="D141" s="368"/>
      <c r="E141" s="367"/>
      <c r="G141" s="369"/>
      <c r="H141" s="369"/>
      <c r="I141" s="369"/>
      <c r="O141" s="525" t="s">
        <v>774</v>
      </c>
      <c r="P141" s="526"/>
      <c r="Q141" s="526"/>
      <c r="R141" s="527"/>
      <c r="S141" s="379"/>
      <c r="T141" s="395"/>
      <c r="U141" s="394">
        <f>N2+U2-U140</f>
        <v>756.09257000000071</v>
      </c>
      <c r="W141" s="298"/>
    </row>
    <row r="142" spans="1:25" ht="12" customHeight="1" x14ac:dyDescent="0.2">
      <c r="C142" s="367"/>
      <c r="D142" s="367"/>
      <c r="E142" s="367"/>
      <c r="T142" s="396"/>
      <c r="U142" s="368"/>
    </row>
    <row r="143" spans="1:25" ht="12" customHeight="1" x14ac:dyDescent="0.2">
      <c r="C143" s="367"/>
      <c r="D143" s="367"/>
      <c r="E143" s="367"/>
      <c r="G143" s="371"/>
      <c r="H143" s="371"/>
      <c r="I143" s="371"/>
      <c r="U143" s="368"/>
    </row>
    <row r="144" spans="1:25" x14ac:dyDescent="0.2">
      <c r="U144" s="368"/>
    </row>
    <row r="145" spans="7:21" ht="12" customHeight="1" x14ac:dyDescent="0.2">
      <c r="U145" s="368"/>
    </row>
    <row r="147" spans="7:21" x14ac:dyDescent="0.2">
      <c r="G147" s="371"/>
      <c r="H147" s="371"/>
      <c r="I147" s="371"/>
    </row>
    <row r="149" spans="7:21" x14ac:dyDescent="0.2">
      <c r="O149" s="367" t="s">
        <v>666</v>
      </c>
    </row>
    <row r="150" spans="7:21" x14ac:dyDescent="0.2">
      <c r="U150" s="368"/>
    </row>
    <row r="151" spans="7:21" x14ac:dyDescent="0.2">
      <c r="U151" s="368"/>
    </row>
  </sheetData>
  <mergeCells count="25">
    <mergeCell ref="R3:R4"/>
    <mergeCell ref="T3:T4"/>
    <mergeCell ref="R1:U1"/>
    <mergeCell ref="K3:K4"/>
    <mergeCell ref="L3:L4"/>
    <mergeCell ref="M3:M4"/>
    <mergeCell ref="N3:N4"/>
    <mergeCell ref="O3:O4"/>
    <mergeCell ref="U3:U4"/>
    <mergeCell ref="O140:R140"/>
    <mergeCell ref="O141:R141"/>
    <mergeCell ref="A2:G2"/>
    <mergeCell ref="J2:L2"/>
    <mergeCell ref="N2:O2"/>
    <mergeCell ref="P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P3:P4"/>
  </mergeCells>
  <pageMargins left="0.2" right="0" top="0" bottom="0" header="0" footer="0"/>
  <pageSetup paperSize="9" scale="7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40625" defaultRowHeight="12.75" x14ac:dyDescent="0.2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 x14ac:dyDescent="0.3">
      <c r="A1" s="546" t="s">
        <v>607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J1" s="546"/>
      <c r="BK1" s="546"/>
      <c r="BL1" s="546"/>
      <c r="BM1" s="546"/>
      <c r="BN1" s="546"/>
      <c r="BO1" s="546"/>
      <c r="BP1" s="546"/>
      <c r="BQ1" s="546"/>
      <c r="BR1" s="546"/>
      <c r="BS1" s="546"/>
      <c r="BT1" s="546"/>
      <c r="BU1" s="546"/>
      <c r="BV1" s="546"/>
      <c r="BW1" s="546"/>
      <c r="BX1" s="546"/>
      <c r="BY1" s="546"/>
      <c r="BZ1" s="546"/>
      <c r="CA1" s="546"/>
      <c r="CB1" s="546"/>
      <c r="CC1" s="546"/>
      <c r="CD1" s="546"/>
      <c r="CE1" s="546"/>
      <c r="CF1" s="546"/>
      <c r="CG1" s="546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 x14ac:dyDescent="0.2">
      <c r="A3" s="445"/>
      <c r="B3" s="445"/>
      <c r="C3" s="445"/>
      <c r="D3" s="445"/>
      <c r="E3" s="542" t="s">
        <v>171</v>
      </c>
      <c r="F3" s="542"/>
      <c r="G3" s="542"/>
      <c r="H3" s="542"/>
      <c r="I3" s="542" t="s">
        <v>172</v>
      </c>
      <c r="J3" s="542"/>
      <c r="K3" s="542"/>
      <c r="L3" s="542"/>
      <c r="M3" s="542" t="s">
        <v>173</v>
      </c>
      <c r="N3" s="542"/>
      <c r="O3" s="542"/>
      <c r="P3" s="542"/>
      <c r="Q3" s="542" t="s">
        <v>174</v>
      </c>
      <c r="R3" s="542"/>
      <c r="S3" s="542"/>
      <c r="T3" s="542"/>
      <c r="U3" s="542" t="s">
        <v>175</v>
      </c>
      <c r="V3" s="542"/>
      <c r="W3" s="542"/>
      <c r="X3" s="542"/>
      <c r="Y3" s="542" t="s">
        <v>176</v>
      </c>
      <c r="Z3" s="542"/>
      <c r="AA3" s="542"/>
      <c r="AB3" s="542"/>
      <c r="AC3" s="542" t="s">
        <v>177</v>
      </c>
      <c r="AD3" s="542"/>
      <c r="AE3" s="542"/>
      <c r="AF3" s="542"/>
      <c r="AG3" s="543" t="s">
        <v>178</v>
      </c>
      <c r="AH3" s="544"/>
      <c r="AI3" s="544"/>
      <c r="AJ3" s="545"/>
      <c r="AK3" s="539" t="s">
        <v>271</v>
      </c>
      <c r="AL3" s="540"/>
      <c r="AM3" s="540"/>
      <c r="AN3" s="541"/>
      <c r="AO3" s="539" t="s">
        <v>385</v>
      </c>
      <c r="AP3" s="540"/>
      <c r="AQ3" s="540"/>
      <c r="AR3" s="541"/>
      <c r="AS3" s="539" t="s">
        <v>386</v>
      </c>
      <c r="AT3" s="540"/>
      <c r="AU3" s="540"/>
      <c r="AV3" s="541"/>
      <c r="AW3" s="539" t="s">
        <v>387</v>
      </c>
      <c r="AX3" s="540"/>
      <c r="AY3" s="540"/>
      <c r="AZ3" s="541"/>
      <c r="BA3" s="543" t="s">
        <v>389</v>
      </c>
      <c r="BB3" s="544"/>
      <c r="BC3" s="544"/>
      <c r="BD3" s="545"/>
      <c r="BE3" s="539" t="s">
        <v>593</v>
      </c>
      <c r="BF3" s="540"/>
      <c r="BG3" s="540"/>
      <c r="BH3" s="541"/>
      <c r="BI3" s="539" t="s">
        <v>404</v>
      </c>
      <c r="BJ3" s="540"/>
      <c r="BK3" s="540"/>
      <c r="BL3" s="541"/>
      <c r="BM3" s="539" t="s">
        <v>388</v>
      </c>
      <c r="BN3" s="540"/>
      <c r="BO3" s="540"/>
      <c r="BP3" s="541"/>
      <c r="BQ3" s="542" t="s">
        <v>71</v>
      </c>
      <c r="BR3" s="542"/>
      <c r="BS3" s="542"/>
      <c r="BT3" s="542"/>
      <c r="BU3" s="542" t="s">
        <v>606</v>
      </c>
      <c r="BV3" s="542"/>
      <c r="BW3" s="542"/>
      <c r="BX3" s="539"/>
      <c r="BY3" s="539" t="s">
        <v>383</v>
      </c>
      <c r="BZ3" s="540"/>
      <c r="CA3" s="540"/>
      <c r="CB3" s="541"/>
      <c r="CC3" s="539" t="s">
        <v>603</v>
      </c>
      <c r="CD3" s="540"/>
      <c r="CE3" s="540"/>
      <c r="CF3" s="541"/>
      <c r="CG3" s="543" t="s">
        <v>179</v>
      </c>
      <c r="CH3" s="544"/>
      <c r="CI3" s="544"/>
      <c r="CJ3" s="545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 x14ac:dyDescent="0.2">
      <c r="A4" s="120" t="s">
        <v>180</v>
      </c>
      <c r="B4" s="445" t="s">
        <v>181</v>
      </c>
      <c r="C4" s="445"/>
      <c r="D4" s="445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 x14ac:dyDescent="0.2">
      <c r="A5" s="100">
        <v>200</v>
      </c>
      <c r="B5" s="403" t="s">
        <v>185</v>
      </c>
      <c r="C5" s="404"/>
      <c r="D5" s="405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 x14ac:dyDescent="0.2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 x14ac:dyDescent="0.25">
      <c r="A7" s="109">
        <v>212</v>
      </c>
      <c r="B7" s="421" t="s">
        <v>86</v>
      </c>
      <c r="C7" s="422"/>
      <c r="D7" s="423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 x14ac:dyDescent="0.2">
      <c r="A8" s="108"/>
      <c r="B8" s="409" t="s">
        <v>186</v>
      </c>
      <c r="C8" s="410"/>
      <c r="D8" s="411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 x14ac:dyDescent="0.2">
      <c r="A9" s="108">
        <v>213</v>
      </c>
      <c r="B9" s="424" t="s">
        <v>187</v>
      </c>
      <c r="C9" s="425"/>
      <c r="D9" s="426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 x14ac:dyDescent="0.2">
      <c r="A10" s="100">
        <v>220</v>
      </c>
      <c r="B10" s="403" t="s">
        <v>90</v>
      </c>
      <c r="C10" s="404"/>
      <c r="D10" s="405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 x14ac:dyDescent="0.2">
      <c r="A11" s="108">
        <v>221</v>
      </c>
      <c r="B11" s="424" t="s">
        <v>91</v>
      </c>
      <c r="C11" s="425"/>
      <c r="D11" s="426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 x14ac:dyDescent="0.25">
      <c r="A12" s="109">
        <v>222</v>
      </c>
      <c r="B12" s="421" t="s">
        <v>188</v>
      </c>
      <c r="C12" s="422"/>
      <c r="D12" s="423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 x14ac:dyDescent="0.2">
      <c r="A13" s="108"/>
      <c r="B13" s="427" t="s">
        <v>189</v>
      </c>
      <c r="C13" s="428"/>
      <c r="D13" s="429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 x14ac:dyDescent="0.25">
      <c r="A14" s="110">
        <v>223</v>
      </c>
      <c r="B14" s="436" t="s">
        <v>604</v>
      </c>
      <c r="C14" s="437"/>
      <c r="D14" s="438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 x14ac:dyDescent="0.2">
      <c r="A15" s="111">
        <v>224</v>
      </c>
      <c r="B15" s="439" t="s">
        <v>384</v>
      </c>
      <c r="C15" s="440"/>
      <c r="D15" s="441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 x14ac:dyDescent="0.25">
      <c r="A16" s="109">
        <v>225</v>
      </c>
      <c r="B16" s="433" t="s">
        <v>190</v>
      </c>
      <c r="C16" s="434"/>
      <c r="D16" s="435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 x14ac:dyDescent="0.2">
      <c r="A17" s="108"/>
      <c r="B17" s="427" t="s">
        <v>249</v>
      </c>
      <c r="C17" s="428"/>
      <c r="D17" s="429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 x14ac:dyDescent="0.2">
      <c r="A18" s="108"/>
      <c r="B18" s="427" t="s">
        <v>390</v>
      </c>
      <c r="C18" s="428"/>
      <c r="D18" s="429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 x14ac:dyDescent="0.2">
      <c r="A19" s="108"/>
      <c r="B19" s="427" t="s">
        <v>191</v>
      </c>
      <c r="C19" s="428"/>
      <c r="D19" s="429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 x14ac:dyDescent="0.2">
      <c r="A20" s="108"/>
      <c r="B20" s="427" t="s">
        <v>253</v>
      </c>
      <c r="C20" s="428"/>
      <c r="D20" s="429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 x14ac:dyDescent="0.2">
      <c r="A21" s="108"/>
      <c r="B21" s="427" t="s">
        <v>273</v>
      </c>
      <c r="C21" s="428"/>
      <c r="D21" s="429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 x14ac:dyDescent="0.2">
      <c r="A22" s="108"/>
      <c r="B22" s="427" t="s">
        <v>251</v>
      </c>
      <c r="C22" s="428"/>
      <c r="D22" s="429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 x14ac:dyDescent="0.2">
      <c r="A23" s="108"/>
      <c r="B23" s="427" t="s">
        <v>192</v>
      </c>
      <c r="C23" s="428"/>
      <c r="D23" s="429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 x14ac:dyDescent="0.2">
      <c r="A24" s="108"/>
      <c r="B24" s="409" t="s">
        <v>229</v>
      </c>
      <c r="C24" s="410"/>
      <c r="D24" s="411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 x14ac:dyDescent="0.25">
      <c r="A25" s="109">
        <v>226</v>
      </c>
      <c r="B25" s="421" t="s">
        <v>102</v>
      </c>
      <c r="C25" s="422"/>
      <c r="D25" s="423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 x14ac:dyDescent="0.2">
      <c r="A26" s="108"/>
      <c r="B26" s="427" t="s">
        <v>193</v>
      </c>
      <c r="C26" s="428"/>
      <c r="D26" s="429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 x14ac:dyDescent="0.2">
      <c r="A27" s="108"/>
      <c r="B27" s="427" t="s">
        <v>392</v>
      </c>
      <c r="C27" s="428"/>
      <c r="D27" s="429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 x14ac:dyDescent="0.2">
      <c r="A28" s="108"/>
      <c r="B28" s="409" t="s">
        <v>194</v>
      </c>
      <c r="C28" s="410"/>
      <c r="D28" s="411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 x14ac:dyDescent="0.2">
      <c r="A29" s="108"/>
      <c r="B29" s="409" t="s">
        <v>195</v>
      </c>
      <c r="C29" s="410"/>
      <c r="D29" s="411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 x14ac:dyDescent="0.2">
      <c r="A30" s="108"/>
      <c r="B30" s="409" t="s">
        <v>434</v>
      </c>
      <c r="C30" s="410"/>
      <c r="D30" s="411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 x14ac:dyDescent="0.2">
      <c r="A31" s="108"/>
      <c r="B31" s="430" t="s">
        <v>250</v>
      </c>
      <c r="C31" s="431"/>
      <c r="D31" s="432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 x14ac:dyDescent="0.2">
      <c r="A32" s="108"/>
      <c r="B32" s="430" t="s">
        <v>402</v>
      </c>
      <c r="C32" s="431"/>
      <c r="D32" s="432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 x14ac:dyDescent="0.2">
      <c r="A33" s="108"/>
      <c r="B33" s="430" t="s">
        <v>226</v>
      </c>
      <c r="C33" s="431"/>
      <c r="D33" s="432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 x14ac:dyDescent="0.2">
      <c r="A34" s="108"/>
      <c r="B34" s="430" t="s">
        <v>435</v>
      </c>
      <c r="C34" s="431"/>
      <c r="D34" s="432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 x14ac:dyDescent="0.2">
      <c r="A35" s="108"/>
      <c r="B35" s="430" t="s">
        <v>196</v>
      </c>
      <c r="C35" s="431"/>
      <c r="D35" s="432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 x14ac:dyDescent="0.2">
      <c r="A36" s="108"/>
      <c r="B36" s="430" t="s">
        <v>254</v>
      </c>
      <c r="C36" s="431"/>
      <c r="D36" s="432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 x14ac:dyDescent="0.2">
      <c r="A37" s="108"/>
      <c r="B37" s="430" t="s">
        <v>197</v>
      </c>
      <c r="C37" s="431"/>
      <c r="D37" s="432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 x14ac:dyDescent="0.2">
      <c r="A38" s="108"/>
      <c r="B38" s="409" t="s">
        <v>391</v>
      </c>
      <c r="C38" s="410"/>
      <c r="D38" s="411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 x14ac:dyDescent="0.2">
      <c r="A39" s="108"/>
      <c r="B39" s="409" t="s">
        <v>255</v>
      </c>
      <c r="C39" s="410"/>
      <c r="D39" s="411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 x14ac:dyDescent="0.2">
      <c r="A40" s="108"/>
      <c r="B40" s="409" t="s">
        <v>198</v>
      </c>
      <c r="C40" s="410"/>
      <c r="D40" s="411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 x14ac:dyDescent="0.2">
      <c r="A41" s="108"/>
      <c r="B41" s="409" t="s">
        <v>479</v>
      </c>
      <c r="C41" s="410"/>
      <c r="D41" s="411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 x14ac:dyDescent="0.2">
      <c r="A42" s="108"/>
      <c r="B42" s="409" t="s">
        <v>605</v>
      </c>
      <c r="C42" s="410"/>
      <c r="D42" s="411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 x14ac:dyDescent="0.2">
      <c r="A43" s="108"/>
      <c r="B43" s="409" t="s">
        <v>559</v>
      </c>
      <c r="C43" s="410"/>
      <c r="D43" s="411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 x14ac:dyDescent="0.2">
      <c r="A44" s="108"/>
      <c r="B44" s="409" t="s">
        <v>252</v>
      </c>
      <c r="C44" s="410"/>
      <c r="D44" s="411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 x14ac:dyDescent="0.25">
      <c r="A45" s="109">
        <v>290</v>
      </c>
      <c r="B45" s="421" t="s">
        <v>67</v>
      </c>
      <c r="C45" s="422"/>
      <c r="D45" s="423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 x14ac:dyDescent="0.2">
      <c r="A46" s="108"/>
      <c r="B46" s="424" t="s">
        <v>228</v>
      </c>
      <c r="C46" s="425"/>
      <c r="D46" s="426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 x14ac:dyDescent="0.2">
      <c r="A47" s="108"/>
      <c r="B47" s="409" t="s">
        <v>199</v>
      </c>
      <c r="C47" s="410"/>
      <c r="D47" s="411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 x14ac:dyDescent="0.2">
      <c r="A48" s="108"/>
      <c r="B48" s="409" t="s">
        <v>200</v>
      </c>
      <c r="C48" s="410"/>
      <c r="D48" s="411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 x14ac:dyDescent="0.2">
      <c r="A49" s="108"/>
      <c r="B49" s="409" t="s">
        <v>224</v>
      </c>
      <c r="C49" s="410"/>
      <c r="D49" s="411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 x14ac:dyDescent="0.2">
      <c r="A50" s="108"/>
      <c r="B50" s="427" t="s">
        <v>194</v>
      </c>
      <c r="C50" s="428"/>
      <c r="D50" s="429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 x14ac:dyDescent="0.2">
      <c r="A51" s="112">
        <v>300</v>
      </c>
      <c r="B51" s="418" t="s">
        <v>201</v>
      </c>
      <c r="C51" s="419"/>
      <c r="D51" s="420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 x14ac:dyDescent="0.2">
      <c r="A52" s="113">
        <v>310</v>
      </c>
      <c r="B52" s="406" t="s">
        <v>202</v>
      </c>
      <c r="C52" s="407"/>
      <c r="D52" s="408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 x14ac:dyDescent="0.2">
      <c r="A53" s="108"/>
      <c r="B53" s="412" t="s">
        <v>203</v>
      </c>
      <c r="C53" s="413"/>
      <c r="D53" s="414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 x14ac:dyDescent="0.2">
      <c r="A54" s="108"/>
      <c r="B54" s="412" t="s">
        <v>204</v>
      </c>
      <c r="C54" s="413"/>
      <c r="D54" s="414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 x14ac:dyDescent="0.25">
      <c r="A55" s="109">
        <v>340</v>
      </c>
      <c r="B55" s="415" t="s">
        <v>125</v>
      </c>
      <c r="C55" s="416"/>
      <c r="D55" s="417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 x14ac:dyDescent="0.25">
      <c r="A56" s="108"/>
      <c r="B56" s="400" t="s">
        <v>205</v>
      </c>
      <c r="C56" s="401"/>
      <c r="D56" s="402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 x14ac:dyDescent="0.25">
      <c r="A57" s="108"/>
      <c r="B57" s="400" t="s">
        <v>436</v>
      </c>
      <c r="C57" s="401"/>
      <c r="D57" s="402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 x14ac:dyDescent="0.25">
      <c r="A58" s="108"/>
      <c r="B58" s="400" t="s">
        <v>206</v>
      </c>
      <c r="C58" s="401"/>
      <c r="D58" s="402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 x14ac:dyDescent="0.25">
      <c r="A59" s="108"/>
      <c r="B59" s="400" t="s">
        <v>207</v>
      </c>
      <c r="C59" s="401"/>
      <c r="D59" s="402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 x14ac:dyDescent="0.25">
      <c r="A60" s="108"/>
      <c r="B60" s="400" t="s">
        <v>208</v>
      </c>
      <c r="C60" s="401"/>
      <c r="D60" s="402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 x14ac:dyDescent="0.25">
      <c r="A61" s="108"/>
      <c r="B61" s="400" t="s">
        <v>602</v>
      </c>
      <c r="C61" s="401"/>
      <c r="D61" s="402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 x14ac:dyDescent="0.25">
      <c r="A62" s="108"/>
      <c r="B62" s="400" t="s">
        <v>227</v>
      </c>
      <c r="C62" s="401"/>
      <c r="D62" s="402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 x14ac:dyDescent="0.25">
      <c r="A63" s="108"/>
      <c r="B63" s="400" t="s">
        <v>132</v>
      </c>
      <c r="C63" s="401"/>
      <c r="D63" s="402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 x14ac:dyDescent="0.25">
      <c r="A64" s="108"/>
      <c r="B64" s="400" t="s">
        <v>210</v>
      </c>
      <c r="C64" s="401"/>
      <c r="D64" s="402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 x14ac:dyDescent="0.25">
      <c r="A65" s="108"/>
      <c r="B65" s="400" t="s">
        <v>211</v>
      </c>
      <c r="C65" s="401"/>
      <c r="D65" s="402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 x14ac:dyDescent="0.2">
      <c r="A66" s="100"/>
      <c r="B66" s="403" t="s">
        <v>212</v>
      </c>
      <c r="C66" s="404"/>
      <c r="D66" s="405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 x14ac:dyDescent="0.2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 x14ac:dyDescent="0.2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 x14ac:dyDescent="0.2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 x14ac:dyDescent="0.2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 x14ac:dyDescent="0.2">
      <c r="BT71" s="98">
        <f>BQ66+BU66+BY66</f>
        <v>1599.8</v>
      </c>
      <c r="BX71" s="115"/>
      <c r="CG71" s="254">
        <v>23605.599999999999</v>
      </c>
    </row>
    <row r="72" spans="1:179" x14ac:dyDescent="0.2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 x14ac:dyDescent="0.2">
      <c r="BX73" s="115"/>
    </row>
    <row r="74" spans="1:179" x14ac:dyDescent="0.2">
      <c r="BX74" s="115"/>
    </row>
    <row r="75" spans="1:179" x14ac:dyDescent="0.2">
      <c r="BX75" s="115"/>
    </row>
    <row r="76" spans="1:179" x14ac:dyDescent="0.2">
      <c r="BX76" s="115"/>
    </row>
    <row r="77" spans="1:179" x14ac:dyDescent="0.2">
      <c r="BX77" s="115"/>
    </row>
    <row r="78" spans="1:179" x14ac:dyDescent="0.2">
      <c r="BX78" s="115"/>
    </row>
    <row r="79" spans="1:179" x14ac:dyDescent="0.2">
      <c r="BX79" s="115"/>
    </row>
    <row r="80" spans="1:179" x14ac:dyDescent="0.2">
      <c r="BX80" s="115"/>
    </row>
    <row r="81" spans="76:76" x14ac:dyDescent="0.2">
      <c r="BX81" s="115"/>
    </row>
    <row r="82" spans="76:76" x14ac:dyDescent="0.2">
      <c r="BX82" s="115"/>
    </row>
    <row r="83" spans="76:76" x14ac:dyDescent="0.2">
      <c r="BX83" s="115"/>
    </row>
    <row r="84" spans="76:76" x14ac:dyDescent="0.2">
      <c r="BX84" s="115"/>
    </row>
    <row r="85" spans="76:76" x14ac:dyDescent="0.2">
      <c r="BX85" s="115"/>
    </row>
    <row r="86" spans="76:76" x14ac:dyDescent="0.2">
      <c r="BX86" s="115"/>
    </row>
    <row r="87" spans="76:76" x14ac:dyDescent="0.2">
      <c r="BX87" s="115"/>
    </row>
    <row r="88" spans="76:76" x14ac:dyDescent="0.2">
      <c r="BX88" s="115"/>
    </row>
    <row r="89" spans="76:76" x14ac:dyDescent="0.2">
      <c r="BX89" s="115"/>
    </row>
    <row r="90" spans="76:76" x14ac:dyDescent="0.2">
      <c r="BX90" s="115"/>
    </row>
    <row r="91" spans="76:76" x14ac:dyDescent="0.2">
      <c r="BX91" s="115"/>
    </row>
    <row r="92" spans="76:76" x14ac:dyDescent="0.2">
      <c r="BX92" s="115"/>
    </row>
    <row r="93" spans="76:76" x14ac:dyDescent="0.2">
      <c r="BX93" s="115"/>
    </row>
    <row r="94" spans="76:76" x14ac:dyDescent="0.2">
      <c r="BX94" s="115"/>
    </row>
    <row r="95" spans="76:76" x14ac:dyDescent="0.2">
      <c r="BX95" s="115"/>
    </row>
    <row r="96" spans="76:76" x14ac:dyDescent="0.2">
      <c r="BX96" s="115"/>
    </row>
    <row r="97" spans="76:76" x14ac:dyDescent="0.2">
      <c r="BX97" s="115"/>
    </row>
    <row r="98" spans="76:76" x14ac:dyDescent="0.2">
      <c r="BX98" s="115"/>
    </row>
    <row r="99" spans="76:76" x14ac:dyDescent="0.2">
      <c r="BX99" s="115"/>
    </row>
    <row r="100" spans="76:76" x14ac:dyDescent="0.2">
      <c r="BX100" s="115"/>
    </row>
    <row r="101" spans="76:76" x14ac:dyDescent="0.2">
      <c r="BX101" s="115"/>
    </row>
    <row r="102" spans="76:76" x14ac:dyDescent="0.2">
      <c r="BX102" s="115"/>
    </row>
    <row r="103" spans="76:76" x14ac:dyDescent="0.2">
      <c r="BX103" s="115"/>
    </row>
    <row r="104" spans="76:76" x14ac:dyDescent="0.2">
      <c r="BX104" s="115"/>
    </row>
    <row r="105" spans="76:76" x14ac:dyDescent="0.2">
      <c r="BX105" s="115"/>
    </row>
    <row r="106" spans="76:76" x14ac:dyDescent="0.2">
      <c r="BX106" s="115"/>
    </row>
    <row r="107" spans="76:76" x14ac:dyDescent="0.2">
      <c r="BX107" s="115"/>
    </row>
    <row r="108" spans="76:76" x14ac:dyDescent="0.2">
      <c r="BX108" s="115"/>
    </row>
    <row r="109" spans="76:76" x14ac:dyDescent="0.2">
      <c r="BX109" s="115"/>
    </row>
    <row r="110" spans="76:76" x14ac:dyDescent="0.2">
      <c r="BX110" s="115"/>
    </row>
    <row r="111" spans="76:76" x14ac:dyDescent="0.2">
      <c r="BX111" s="115"/>
    </row>
    <row r="112" spans="76:76" x14ac:dyDescent="0.2">
      <c r="BX112" s="115"/>
    </row>
    <row r="113" spans="76:76" x14ac:dyDescent="0.2">
      <c r="BX113" s="115"/>
    </row>
    <row r="114" spans="76:76" x14ac:dyDescent="0.2">
      <c r="BX114" s="115"/>
    </row>
    <row r="115" spans="76:76" x14ac:dyDescent="0.2">
      <c r="BX115" s="115"/>
    </row>
    <row r="116" spans="76:76" x14ac:dyDescent="0.2">
      <c r="BX116" s="115"/>
    </row>
    <row r="117" spans="76:76" x14ac:dyDescent="0.2">
      <c r="BX117" s="115"/>
    </row>
    <row r="118" spans="76:76" x14ac:dyDescent="0.2">
      <c r="BX118" s="115"/>
    </row>
    <row r="119" spans="76:76" x14ac:dyDescent="0.2">
      <c r="BX119" s="115"/>
    </row>
    <row r="120" spans="76:76" x14ac:dyDescent="0.2">
      <c r="BX120" s="115"/>
    </row>
    <row r="121" spans="76:76" x14ac:dyDescent="0.2">
      <c r="BX121" s="115"/>
    </row>
    <row r="122" spans="76:76" x14ac:dyDescent="0.2">
      <c r="BX122" s="115"/>
    </row>
    <row r="123" spans="76:76" x14ac:dyDescent="0.2">
      <c r="BX123" s="115"/>
    </row>
    <row r="124" spans="76:76" x14ac:dyDescent="0.2">
      <c r="BX124" s="115"/>
    </row>
    <row r="125" spans="76:76" x14ac:dyDescent="0.2">
      <c r="BX125" s="115"/>
    </row>
    <row r="126" spans="76:76" x14ac:dyDescent="0.2">
      <c r="BX126" s="115"/>
    </row>
    <row r="127" spans="76:76" x14ac:dyDescent="0.2">
      <c r="BX127" s="115"/>
    </row>
    <row r="128" spans="76:76" x14ac:dyDescent="0.2">
      <c r="BX128" s="115"/>
    </row>
    <row r="129" spans="76:76" x14ac:dyDescent="0.2">
      <c r="BX129" s="115"/>
    </row>
    <row r="130" spans="76:76" x14ac:dyDescent="0.2">
      <c r="BX130" s="115"/>
    </row>
    <row r="131" spans="76:76" x14ac:dyDescent="0.2">
      <c r="BX131" s="115"/>
    </row>
    <row r="132" spans="76:76" x14ac:dyDescent="0.2">
      <c r="BX132" s="115"/>
    </row>
    <row r="133" spans="76:76" x14ac:dyDescent="0.2">
      <c r="BX133" s="115"/>
    </row>
    <row r="134" spans="76:76" x14ac:dyDescent="0.2">
      <c r="BX134" s="115"/>
    </row>
    <row r="135" spans="76:76" x14ac:dyDescent="0.2">
      <c r="BX135" s="115"/>
    </row>
    <row r="136" spans="76:76" x14ac:dyDescent="0.2">
      <c r="BX136" s="115"/>
    </row>
    <row r="137" spans="76:76" x14ac:dyDescent="0.2">
      <c r="BX137" s="115"/>
    </row>
    <row r="138" spans="76:76" x14ac:dyDescent="0.2">
      <c r="BX138" s="115"/>
    </row>
    <row r="139" spans="76:76" x14ac:dyDescent="0.2">
      <c r="BX139" s="115"/>
    </row>
    <row r="140" spans="76:76" x14ac:dyDescent="0.2">
      <c r="BX140" s="115"/>
    </row>
    <row r="141" spans="76:76" x14ac:dyDescent="0.2">
      <c r="BX141" s="115"/>
    </row>
    <row r="142" spans="76:76" x14ac:dyDescent="0.2">
      <c r="BX142" s="115"/>
    </row>
    <row r="143" spans="76:76" x14ac:dyDescent="0.2">
      <c r="BX143" s="115"/>
    </row>
    <row r="144" spans="76:76" x14ac:dyDescent="0.2">
      <c r="BX144" s="115"/>
    </row>
    <row r="145" spans="76:76" x14ac:dyDescent="0.2">
      <c r="BX145" s="115"/>
    </row>
    <row r="146" spans="76:76" x14ac:dyDescent="0.2">
      <c r="BX146" s="115"/>
    </row>
    <row r="147" spans="76:76" x14ac:dyDescent="0.2">
      <c r="BX147" s="115"/>
    </row>
    <row r="148" spans="76:76" x14ac:dyDescent="0.2">
      <c r="BX148" s="115"/>
    </row>
    <row r="149" spans="76:76" x14ac:dyDescent="0.2">
      <c r="BX149" s="115"/>
    </row>
    <row r="150" spans="76:76" x14ac:dyDescent="0.2">
      <c r="BX150" s="115"/>
    </row>
    <row r="151" spans="76:76" x14ac:dyDescent="0.2">
      <c r="BX151" s="115"/>
    </row>
    <row r="152" spans="76:76" x14ac:dyDescent="0.2">
      <c r="BX152" s="115"/>
    </row>
    <row r="153" spans="76:76" x14ac:dyDescent="0.2">
      <c r="BX153" s="115"/>
    </row>
    <row r="154" spans="76:76" x14ac:dyDescent="0.2">
      <c r="BX154" s="115"/>
    </row>
    <row r="155" spans="76:76" x14ac:dyDescent="0.2">
      <c r="BX155" s="115"/>
    </row>
    <row r="156" spans="76:76" x14ac:dyDescent="0.2">
      <c r="BX156" s="115"/>
    </row>
    <row r="157" spans="76:76" x14ac:dyDescent="0.2">
      <c r="BX157" s="115"/>
    </row>
    <row r="158" spans="76:76" x14ac:dyDescent="0.2">
      <c r="BX158" s="115"/>
    </row>
    <row r="159" spans="76:76" x14ac:dyDescent="0.2">
      <c r="BX159" s="115"/>
    </row>
    <row r="160" spans="76:76" x14ac:dyDescent="0.2">
      <c r="BX160" s="115"/>
    </row>
    <row r="161" spans="76:76" x14ac:dyDescent="0.2">
      <c r="BX161" s="115"/>
    </row>
    <row r="162" spans="76:76" x14ac:dyDescent="0.2">
      <c r="BX162" s="115"/>
    </row>
    <row r="163" spans="76:76" x14ac:dyDescent="0.2">
      <c r="BX163" s="115"/>
    </row>
    <row r="164" spans="76:76" x14ac:dyDescent="0.2">
      <c r="BX164" s="115"/>
    </row>
    <row r="165" spans="76:76" x14ac:dyDescent="0.2">
      <c r="BX165" s="115"/>
    </row>
    <row r="166" spans="76:76" x14ac:dyDescent="0.2">
      <c r="BX166" s="115"/>
    </row>
    <row r="167" spans="76:76" x14ac:dyDescent="0.2">
      <c r="BX167" s="115"/>
    </row>
    <row r="168" spans="76:76" x14ac:dyDescent="0.2">
      <c r="BX168" s="115"/>
    </row>
    <row r="169" spans="76:76" x14ac:dyDescent="0.2">
      <c r="BX169" s="115"/>
    </row>
    <row r="170" spans="76:76" x14ac:dyDescent="0.2">
      <c r="BX170" s="115"/>
    </row>
    <row r="171" spans="76:76" x14ac:dyDescent="0.2">
      <c r="BX171" s="115"/>
    </row>
    <row r="172" spans="76:76" x14ac:dyDescent="0.2">
      <c r="BX172" s="115"/>
    </row>
    <row r="173" spans="76:76" x14ac:dyDescent="0.2">
      <c r="BX173" s="115"/>
    </row>
    <row r="174" spans="76:76" x14ac:dyDescent="0.2">
      <c r="BX174" s="115"/>
    </row>
    <row r="175" spans="76:76" x14ac:dyDescent="0.2">
      <c r="BX175" s="115"/>
    </row>
    <row r="176" spans="76:76" x14ac:dyDescent="0.2">
      <c r="BX176" s="115"/>
    </row>
    <row r="177" spans="76:76" x14ac:dyDescent="0.2">
      <c r="BX177" s="115"/>
    </row>
    <row r="178" spans="76:76" x14ac:dyDescent="0.2">
      <c r="BX178" s="115"/>
    </row>
    <row r="179" spans="76:76" x14ac:dyDescent="0.2">
      <c r="BX179" s="115"/>
    </row>
    <row r="180" spans="76:76" x14ac:dyDescent="0.2">
      <c r="BX180" s="115"/>
    </row>
    <row r="181" spans="76:76" x14ac:dyDescent="0.2">
      <c r="BX181" s="115"/>
    </row>
    <row r="182" spans="76:76" x14ac:dyDescent="0.2">
      <c r="BX182" s="115"/>
    </row>
    <row r="183" spans="76:76" x14ac:dyDescent="0.2">
      <c r="BX183" s="115"/>
    </row>
    <row r="184" spans="76:76" x14ac:dyDescent="0.2">
      <c r="BX184" s="115"/>
    </row>
    <row r="185" spans="76:76" x14ac:dyDescent="0.2">
      <c r="BX185" s="115"/>
    </row>
    <row r="186" spans="76:76" x14ac:dyDescent="0.2">
      <c r="BX186" s="115"/>
    </row>
    <row r="187" spans="76:76" x14ac:dyDescent="0.2">
      <c r="BX187" s="115"/>
    </row>
    <row r="188" spans="76:76" x14ac:dyDescent="0.2">
      <c r="BX188" s="115"/>
    </row>
    <row r="189" spans="76:76" x14ac:dyDescent="0.2">
      <c r="BX189" s="115"/>
    </row>
    <row r="190" spans="76:76" x14ac:dyDescent="0.2">
      <c r="BX190" s="115"/>
    </row>
    <row r="191" spans="76:76" x14ac:dyDescent="0.2">
      <c r="BX191" s="115"/>
    </row>
    <row r="192" spans="76:76" x14ac:dyDescent="0.2">
      <c r="BX192" s="115"/>
    </row>
    <row r="193" spans="76:76" x14ac:dyDescent="0.2">
      <c r="BX193" s="115"/>
    </row>
    <row r="194" spans="76:76" x14ac:dyDescent="0.2">
      <c r="BX194" s="115"/>
    </row>
    <row r="195" spans="76:76" x14ac:dyDescent="0.2">
      <c r="BX195" s="115"/>
    </row>
    <row r="196" spans="76:76" x14ac:dyDescent="0.2">
      <c r="BX196" s="115"/>
    </row>
    <row r="197" spans="76:76" x14ac:dyDescent="0.2">
      <c r="BX197" s="115"/>
    </row>
    <row r="198" spans="76:76" x14ac:dyDescent="0.2">
      <c r="BX198" s="115"/>
    </row>
    <row r="199" spans="76:76" x14ac:dyDescent="0.2">
      <c r="BX199" s="115"/>
    </row>
    <row r="200" spans="76:76" x14ac:dyDescent="0.2">
      <c r="BX200" s="115"/>
    </row>
    <row r="201" spans="76:76" x14ac:dyDescent="0.2">
      <c r="BX201" s="115"/>
    </row>
    <row r="202" spans="76:76" x14ac:dyDescent="0.2">
      <c r="BX202" s="115"/>
    </row>
    <row r="203" spans="76:76" x14ac:dyDescent="0.2">
      <c r="BX203" s="115"/>
    </row>
    <row r="204" spans="76:76" x14ac:dyDescent="0.2">
      <c r="BX204" s="115"/>
    </row>
    <row r="205" spans="76:76" x14ac:dyDescent="0.2">
      <c r="BX205" s="115"/>
    </row>
    <row r="206" spans="76:76" x14ac:dyDescent="0.2">
      <c r="BX206" s="115"/>
    </row>
    <row r="207" spans="76:76" x14ac:dyDescent="0.2">
      <c r="BX207" s="115"/>
    </row>
    <row r="208" spans="76:76" x14ac:dyDescent="0.2">
      <c r="BX208" s="115"/>
    </row>
    <row r="209" spans="76:76" x14ac:dyDescent="0.2">
      <c r="BX209" s="115"/>
    </row>
    <row r="210" spans="76:76" x14ac:dyDescent="0.2">
      <c r="BX210" s="115"/>
    </row>
    <row r="211" spans="76:76" x14ac:dyDescent="0.2">
      <c r="BX211" s="115"/>
    </row>
    <row r="212" spans="76:76" x14ac:dyDescent="0.2">
      <c r="BX212" s="115"/>
    </row>
    <row r="213" spans="76:76" x14ac:dyDescent="0.2">
      <c r="BX213" s="115"/>
    </row>
    <row r="214" spans="76:76" x14ac:dyDescent="0.2">
      <c r="BX214" s="115"/>
    </row>
    <row r="215" spans="76:76" x14ac:dyDescent="0.2">
      <c r="BX215" s="115"/>
    </row>
    <row r="216" spans="76:76" x14ac:dyDescent="0.2">
      <c r="BX216" s="115"/>
    </row>
    <row r="217" spans="76:76" x14ac:dyDescent="0.2">
      <c r="BX217" s="115"/>
    </row>
    <row r="218" spans="76:76" x14ac:dyDescent="0.2">
      <c r="BX218" s="115"/>
    </row>
    <row r="219" spans="76:76" x14ac:dyDescent="0.2">
      <c r="BX219" s="115"/>
    </row>
    <row r="220" spans="76:76" x14ac:dyDescent="0.2">
      <c r="BX220" s="115"/>
    </row>
    <row r="221" spans="76:76" x14ac:dyDescent="0.2">
      <c r="BX221" s="115"/>
    </row>
    <row r="222" spans="76:76" x14ac:dyDescent="0.2">
      <c r="BX222" s="115"/>
    </row>
    <row r="223" spans="76:76" x14ac:dyDescent="0.2">
      <c r="BX223" s="115"/>
    </row>
    <row r="224" spans="76:76" x14ac:dyDescent="0.2">
      <c r="BX224" s="115"/>
    </row>
    <row r="225" spans="76:76" x14ac:dyDescent="0.2">
      <c r="BX225" s="115"/>
    </row>
    <row r="226" spans="76:76" x14ac:dyDescent="0.2">
      <c r="BX226" s="115"/>
    </row>
    <row r="227" spans="76:76" x14ac:dyDescent="0.2">
      <c r="BX227" s="115"/>
    </row>
    <row r="228" spans="76:76" x14ac:dyDescent="0.2">
      <c r="BX228" s="115"/>
    </row>
    <row r="229" spans="76:76" x14ac:dyDescent="0.2">
      <c r="BX229" s="115"/>
    </row>
    <row r="230" spans="76:76" x14ac:dyDescent="0.2">
      <c r="BX230" s="115"/>
    </row>
    <row r="231" spans="76:76" x14ac:dyDescent="0.2">
      <c r="BX231" s="115"/>
    </row>
    <row r="232" spans="76:76" x14ac:dyDescent="0.2">
      <c r="BX232" s="115"/>
    </row>
    <row r="233" spans="76:76" x14ac:dyDescent="0.2">
      <c r="BX233" s="115"/>
    </row>
    <row r="234" spans="76:76" x14ac:dyDescent="0.2">
      <c r="BX234" s="115"/>
    </row>
    <row r="235" spans="76:76" x14ac:dyDescent="0.2">
      <c r="BX235" s="115"/>
    </row>
    <row r="236" spans="76:76" x14ac:dyDescent="0.2">
      <c r="BX236" s="115"/>
    </row>
    <row r="237" spans="76:76" x14ac:dyDescent="0.2">
      <c r="BX237" s="115"/>
    </row>
    <row r="238" spans="76:76" x14ac:dyDescent="0.2">
      <c r="BX238" s="115"/>
    </row>
    <row r="239" spans="76:76" x14ac:dyDescent="0.2">
      <c r="BX239" s="115"/>
    </row>
    <row r="240" spans="76:76" x14ac:dyDescent="0.2">
      <c r="BX240" s="115"/>
    </row>
    <row r="241" spans="76:76" x14ac:dyDescent="0.2">
      <c r="BX241" s="115"/>
    </row>
    <row r="242" spans="76:76" x14ac:dyDescent="0.2">
      <c r="BX242" s="115"/>
    </row>
    <row r="243" spans="76:76" x14ac:dyDescent="0.2">
      <c r="BX243" s="115"/>
    </row>
    <row r="244" spans="76:76" x14ac:dyDescent="0.2">
      <c r="BX244" s="115"/>
    </row>
    <row r="245" spans="76:76" x14ac:dyDescent="0.2">
      <c r="BX245" s="115"/>
    </row>
    <row r="246" spans="76:76" x14ac:dyDescent="0.2">
      <c r="BX246" s="115"/>
    </row>
    <row r="247" spans="76:76" x14ac:dyDescent="0.2">
      <c r="BX247" s="115"/>
    </row>
    <row r="248" spans="76:76" x14ac:dyDescent="0.2">
      <c r="BX248" s="115"/>
    </row>
    <row r="249" spans="76:76" x14ac:dyDescent="0.2">
      <c r="BX249" s="115"/>
    </row>
    <row r="250" spans="76:76" x14ac:dyDescent="0.2">
      <c r="BX250" s="115"/>
    </row>
    <row r="251" spans="76:76" x14ac:dyDescent="0.2">
      <c r="BX251" s="115"/>
    </row>
    <row r="252" spans="76:76" x14ac:dyDescent="0.2">
      <c r="BX252" s="115"/>
    </row>
    <row r="253" spans="76:76" x14ac:dyDescent="0.2">
      <c r="BX253" s="115"/>
    </row>
    <row r="254" spans="76:76" x14ac:dyDescent="0.2">
      <c r="BX254" s="115"/>
    </row>
    <row r="255" spans="76:76" x14ac:dyDescent="0.2">
      <c r="BX255" s="115"/>
    </row>
    <row r="256" spans="76:76" x14ac:dyDescent="0.2">
      <c r="BX256" s="115"/>
    </row>
    <row r="257" spans="76:76" x14ac:dyDescent="0.2">
      <c r="BX257" s="115"/>
    </row>
    <row r="258" spans="76:76" x14ac:dyDescent="0.2">
      <c r="BX258" s="115"/>
    </row>
    <row r="259" spans="76:76" x14ac:dyDescent="0.2">
      <c r="BX259" s="115"/>
    </row>
    <row r="260" spans="76:76" x14ac:dyDescent="0.2">
      <c r="BX260" s="115"/>
    </row>
    <row r="261" spans="76:76" x14ac:dyDescent="0.2">
      <c r="BX261" s="115"/>
    </row>
    <row r="262" spans="76:76" x14ac:dyDescent="0.2">
      <c r="BX262" s="115"/>
    </row>
    <row r="263" spans="76:76" x14ac:dyDescent="0.2">
      <c r="BX263" s="115"/>
    </row>
    <row r="264" spans="76:76" x14ac:dyDescent="0.2">
      <c r="BX264" s="115"/>
    </row>
    <row r="265" spans="76:76" x14ac:dyDescent="0.2">
      <c r="BX265" s="115"/>
    </row>
    <row r="266" spans="76:76" x14ac:dyDescent="0.2">
      <c r="BX266" s="115"/>
    </row>
    <row r="267" spans="76:76" x14ac:dyDescent="0.2">
      <c r="BX267" s="115"/>
    </row>
    <row r="268" spans="76:76" x14ac:dyDescent="0.2">
      <c r="BX268" s="115"/>
    </row>
    <row r="269" spans="76:76" x14ac:dyDescent="0.2">
      <c r="BX269" s="115"/>
    </row>
    <row r="270" spans="76:76" x14ac:dyDescent="0.2">
      <c r="BX270" s="115"/>
    </row>
    <row r="271" spans="76:76" x14ac:dyDescent="0.2">
      <c r="BX271" s="115"/>
    </row>
    <row r="272" spans="76:76" x14ac:dyDescent="0.2">
      <c r="BX272" s="115"/>
    </row>
    <row r="273" spans="76:76" x14ac:dyDescent="0.2">
      <c r="BX273" s="115"/>
    </row>
    <row r="274" spans="76:76" x14ac:dyDescent="0.2">
      <c r="BX274" s="115"/>
    </row>
    <row r="275" spans="76:76" x14ac:dyDescent="0.2">
      <c r="BX275" s="115"/>
    </row>
    <row r="276" spans="76:76" x14ac:dyDescent="0.2">
      <c r="BX276" s="115"/>
    </row>
    <row r="277" spans="76:76" x14ac:dyDescent="0.2">
      <c r="BX277" s="115"/>
    </row>
    <row r="278" spans="76:76" x14ac:dyDescent="0.2">
      <c r="BX278" s="115"/>
    </row>
    <row r="279" spans="76:76" x14ac:dyDescent="0.2">
      <c r="BX279" s="115"/>
    </row>
    <row r="280" spans="76:76" x14ac:dyDescent="0.2">
      <c r="BX280" s="115"/>
    </row>
    <row r="281" spans="76:76" x14ac:dyDescent="0.2">
      <c r="BX281" s="115"/>
    </row>
    <row r="282" spans="76:76" x14ac:dyDescent="0.2">
      <c r="BX282" s="115"/>
    </row>
    <row r="283" spans="76:76" x14ac:dyDescent="0.2">
      <c r="BX283" s="115"/>
    </row>
    <row r="284" spans="76:76" x14ac:dyDescent="0.2">
      <c r="BX284" s="115"/>
    </row>
    <row r="285" spans="76:76" x14ac:dyDescent="0.2">
      <c r="BX285" s="115"/>
    </row>
    <row r="286" spans="76:76" x14ac:dyDescent="0.2">
      <c r="BX286" s="115"/>
    </row>
    <row r="287" spans="76:76" x14ac:dyDescent="0.2">
      <c r="BX287" s="115"/>
    </row>
    <row r="288" spans="76:76" x14ac:dyDescent="0.2">
      <c r="BX288" s="115"/>
    </row>
    <row r="289" spans="76:76" x14ac:dyDescent="0.2">
      <c r="BX289" s="115"/>
    </row>
    <row r="290" spans="76:76" x14ac:dyDescent="0.2">
      <c r="BX290" s="115"/>
    </row>
    <row r="291" spans="76:76" x14ac:dyDescent="0.2">
      <c r="BX291" s="115"/>
    </row>
    <row r="292" spans="76:76" x14ac:dyDescent="0.2">
      <c r="BX292" s="115"/>
    </row>
    <row r="293" spans="76:76" x14ac:dyDescent="0.2">
      <c r="BX293" s="115"/>
    </row>
    <row r="294" spans="76:76" x14ac:dyDescent="0.2">
      <c r="BX294" s="115"/>
    </row>
    <row r="295" spans="76:76" x14ac:dyDescent="0.2">
      <c r="BX295" s="115"/>
    </row>
    <row r="296" spans="76:76" x14ac:dyDescent="0.2">
      <c r="BX296" s="115"/>
    </row>
    <row r="297" spans="76:76" x14ac:dyDescent="0.2">
      <c r="BX297" s="115"/>
    </row>
    <row r="298" spans="76:76" x14ac:dyDescent="0.2">
      <c r="BX298" s="115"/>
    </row>
    <row r="299" spans="76:76" x14ac:dyDescent="0.2">
      <c r="BX299" s="115"/>
    </row>
    <row r="300" spans="76:76" x14ac:dyDescent="0.2">
      <c r="BX300" s="115"/>
    </row>
    <row r="301" spans="76:76" x14ac:dyDescent="0.2">
      <c r="BX301" s="115"/>
    </row>
    <row r="302" spans="76:76" x14ac:dyDescent="0.2">
      <c r="BX302" s="115"/>
    </row>
    <row r="303" spans="76:76" x14ac:dyDescent="0.2">
      <c r="BX303" s="115"/>
    </row>
    <row r="304" spans="76:76" x14ac:dyDescent="0.2">
      <c r="BX304" s="115"/>
    </row>
    <row r="305" spans="76:76" x14ac:dyDescent="0.2">
      <c r="BX305" s="115"/>
    </row>
    <row r="306" spans="76:76" x14ac:dyDescent="0.2">
      <c r="BX306" s="115"/>
    </row>
    <row r="307" spans="76:76" x14ac:dyDescent="0.2">
      <c r="BX307" s="115"/>
    </row>
    <row r="308" spans="76:76" x14ac:dyDescent="0.2">
      <c r="BX308" s="115"/>
    </row>
    <row r="309" spans="76:76" x14ac:dyDescent="0.2">
      <c r="BX309" s="115"/>
    </row>
    <row r="310" spans="76:76" x14ac:dyDescent="0.2">
      <c r="BX310" s="115"/>
    </row>
    <row r="311" spans="76:76" x14ac:dyDescent="0.2">
      <c r="BX311" s="115"/>
    </row>
    <row r="312" spans="76:76" x14ac:dyDescent="0.2">
      <c r="BX312" s="115"/>
    </row>
    <row r="313" spans="76:76" x14ac:dyDescent="0.2">
      <c r="BX313" s="115"/>
    </row>
    <row r="314" spans="76:76" x14ac:dyDescent="0.2">
      <c r="BX314" s="115"/>
    </row>
    <row r="315" spans="76:76" x14ac:dyDescent="0.2">
      <c r="BX315" s="115"/>
    </row>
    <row r="316" spans="76:76" x14ac:dyDescent="0.2">
      <c r="BX316" s="115"/>
    </row>
    <row r="317" spans="76:76" x14ac:dyDescent="0.2">
      <c r="BX317" s="115"/>
    </row>
    <row r="318" spans="76:76" x14ac:dyDescent="0.2">
      <c r="BX318" s="115"/>
    </row>
    <row r="319" spans="76:76" x14ac:dyDescent="0.2">
      <c r="BX319" s="115"/>
    </row>
    <row r="320" spans="76:76" x14ac:dyDescent="0.2">
      <c r="BX320" s="115"/>
    </row>
    <row r="321" spans="76:76" x14ac:dyDescent="0.2">
      <c r="BX321" s="115"/>
    </row>
    <row r="322" spans="76:76" x14ac:dyDescent="0.2">
      <c r="BX322" s="115"/>
    </row>
    <row r="323" spans="76:76" x14ac:dyDescent="0.2">
      <c r="BX323" s="115"/>
    </row>
    <row r="324" spans="76:76" x14ac:dyDescent="0.2">
      <c r="BX324" s="115"/>
    </row>
    <row r="325" spans="76:76" x14ac:dyDescent="0.2">
      <c r="BX325" s="115"/>
    </row>
    <row r="326" spans="76:76" x14ac:dyDescent="0.2">
      <c r="BX326" s="115"/>
    </row>
    <row r="327" spans="76:76" x14ac:dyDescent="0.2">
      <c r="BX327" s="115"/>
    </row>
    <row r="328" spans="76:76" x14ac:dyDescent="0.2">
      <c r="BX328" s="115"/>
    </row>
    <row r="329" spans="76:76" x14ac:dyDescent="0.2">
      <c r="BX329" s="115"/>
    </row>
    <row r="330" spans="76:76" x14ac:dyDescent="0.2">
      <c r="BX330" s="115"/>
    </row>
    <row r="331" spans="76:76" x14ac:dyDescent="0.2">
      <c r="BX331" s="115"/>
    </row>
    <row r="332" spans="76:76" x14ac:dyDescent="0.2">
      <c r="BX332" s="115"/>
    </row>
    <row r="333" spans="76:76" x14ac:dyDescent="0.2">
      <c r="BX333" s="115"/>
    </row>
    <row r="334" spans="76:76" x14ac:dyDescent="0.2">
      <c r="BX334" s="115"/>
    </row>
    <row r="335" spans="76:76" x14ac:dyDescent="0.2">
      <c r="BX335" s="115"/>
    </row>
    <row r="336" spans="76:76" x14ac:dyDescent="0.2">
      <c r="BX336" s="115"/>
    </row>
    <row r="337" spans="76:76" x14ac:dyDescent="0.2">
      <c r="BX337" s="115"/>
    </row>
    <row r="338" spans="76:76" x14ac:dyDescent="0.2">
      <c r="BX338" s="115"/>
    </row>
    <row r="339" spans="76:76" x14ac:dyDescent="0.2">
      <c r="BX339" s="115"/>
    </row>
    <row r="340" spans="76:76" x14ac:dyDescent="0.2">
      <c r="BX340" s="115"/>
    </row>
    <row r="341" spans="76:76" x14ac:dyDescent="0.2">
      <c r="BX341" s="115"/>
    </row>
    <row r="342" spans="76:76" x14ac:dyDescent="0.2">
      <c r="BX342" s="115"/>
    </row>
    <row r="343" spans="76:76" x14ac:dyDescent="0.2">
      <c r="BX343" s="115"/>
    </row>
    <row r="344" spans="76:76" x14ac:dyDescent="0.2">
      <c r="BX344" s="115"/>
    </row>
    <row r="345" spans="76:76" x14ac:dyDescent="0.2">
      <c r="BX345" s="115"/>
    </row>
    <row r="346" spans="76:76" x14ac:dyDescent="0.2">
      <c r="BX346" s="115"/>
    </row>
    <row r="347" spans="76:76" x14ac:dyDescent="0.2">
      <c r="BX347" s="115"/>
    </row>
    <row r="348" spans="76:76" x14ac:dyDescent="0.2">
      <c r="BX348" s="115"/>
    </row>
    <row r="349" spans="76:76" x14ac:dyDescent="0.2">
      <c r="BX349" s="115"/>
    </row>
    <row r="350" spans="76:76" x14ac:dyDescent="0.2">
      <c r="BX350" s="115"/>
    </row>
    <row r="351" spans="76:76" x14ac:dyDescent="0.2">
      <c r="BX351" s="115"/>
    </row>
    <row r="352" spans="76:76" x14ac:dyDescent="0.2">
      <c r="BX352" s="115"/>
    </row>
    <row r="353" spans="76:76" x14ac:dyDescent="0.2">
      <c r="BX353" s="115"/>
    </row>
    <row r="354" spans="76:76" x14ac:dyDescent="0.2">
      <c r="BX354" s="115"/>
    </row>
    <row r="355" spans="76:76" x14ac:dyDescent="0.2">
      <c r="BX355" s="115"/>
    </row>
    <row r="356" spans="76:76" x14ac:dyDescent="0.2">
      <c r="BX356" s="115"/>
    </row>
    <row r="357" spans="76:76" x14ac:dyDescent="0.2">
      <c r="BX357" s="115"/>
    </row>
    <row r="358" spans="76:76" x14ac:dyDescent="0.2">
      <c r="BX358" s="115"/>
    </row>
    <row r="359" spans="76:76" x14ac:dyDescent="0.2">
      <c r="BX359" s="115"/>
    </row>
    <row r="360" spans="76:76" x14ac:dyDescent="0.2">
      <c r="BX360" s="115"/>
    </row>
    <row r="361" spans="76:76" x14ac:dyDescent="0.2">
      <c r="BX361" s="115"/>
    </row>
    <row r="362" spans="76:76" x14ac:dyDescent="0.2">
      <c r="BX362" s="115"/>
    </row>
    <row r="363" spans="76:76" x14ac:dyDescent="0.2">
      <c r="BX363" s="115"/>
    </row>
    <row r="364" spans="76:76" x14ac:dyDescent="0.2">
      <c r="BX364" s="115"/>
    </row>
    <row r="365" spans="76:76" x14ac:dyDescent="0.2">
      <c r="BX365" s="115"/>
    </row>
    <row r="366" spans="76:76" x14ac:dyDescent="0.2">
      <c r="BX366" s="115"/>
    </row>
    <row r="367" spans="76:76" x14ac:dyDescent="0.2">
      <c r="BX367" s="115"/>
    </row>
    <row r="368" spans="76:76" x14ac:dyDescent="0.2">
      <c r="BX368" s="115"/>
    </row>
    <row r="369" spans="76:76" x14ac:dyDescent="0.2">
      <c r="BX369" s="115"/>
    </row>
    <row r="370" spans="76:76" x14ac:dyDescent="0.2">
      <c r="BX370" s="115"/>
    </row>
    <row r="371" spans="76:76" x14ac:dyDescent="0.2">
      <c r="BX371" s="115"/>
    </row>
    <row r="372" spans="76:76" x14ac:dyDescent="0.2">
      <c r="BX372" s="115"/>
    </row>
    <row r="373" spans="76:76" x14ac:dyDescent="0.2">
      <c r="BX373" s="115"/>
    </row>
    <row r="374" spans="76:76" x14ac:dyDescent="0.2">
      <c r="BX374" s="115"/>
    </row>
    <row r="375" spans="76:76" x14ac:dyDescent="0.2">
      <c r="BX375" s="115"/>
    </row>
    <row r="376" spans="76:76" x14ac:dyDescent="0.2">
      <c r="BX376" s="115"/>
    </row>
    <row r="377" spans="76:76" x14ac:dyDescent="0.2">
      <c r="BX377" s="115"/>
    </row>
    <row r="378" spans="76:76" x14ac:dyDescent="0.2">
      <c r="BX378" s="115"/>
    </row>
    <row r="379" spans="76:76" x14ac:dyDescent="0.2">
      <c r="BX379" s="115"/>
    </row>
    <row r="380" spans="76:76" x14ac:dyDescent="0.2">
      <c r="BX380" s="115"/>
    </row>
    <row r="381" spans="76:76" x14ac:dyDescent="0.2">
      <c r="BX381" s="115"/>
    </row>
    <row r="382" spans="76:76" x14ac:dyDescent="0.2">
      <c r="BX382" s="115"/>
    </row>
    <row r="383" spans="76:76" x14ac:dyDescent="0.2">
      <c r="BX383" s="115"/>
    </row>
    <row r="384" spans="76:76" x14ac:dyDescent="0.2">
      <c r="BX384" s="115"/>
    </row>
    <row r="385" spans="76:76" x14ac:dyDescent="0.2">
      <c r="BX385" s="115"/>
    </row>
    <row r="386" spans="76:76" x14ac:dyDescent="0.2">
      <c r="BX386" s="115"/>
    </row>
    <row r="387" spans="76:76" x14ac:dyDescent="0.2">
      <c r="BX387" s="115"/>
    </row>
    <row r="388" spans="76:76" x14ac:dyDescent="0.2">
      <c r="BX388" s="115"/>
    </row>
    <row r="389" spans="76:76" x14ac:dyDescent="0.2">
      <c r="BX389" s="115"/>
    </row>
    <row r="390" spans="76:76" x14ac:dyDescent="0.2">
      <c r="BX390" s="115"/>
    </row>
    <row r="391" spans="76:76" x14ac:dyDescent="0.2">
      <c r="BX391" s="115"/>
    </row>
    <row r="392" spans="76:76" x14ac:dyDescent="0.2">
      <c r="BX392" s="115"/>
    </row>
    <row r="393" spans="76:76" x14ac:dyDescent="0.2">
      <c r="BX393" s="115"/>
    </row>
    <row r="394" spans="76:76" x14ac:dyDescent="0.2">
      <c r="BX394" s="115"/>
    </row>
    <row r="395" spans="76:76" x14ac:dyDescent="0.2">
      <c r="BX395" s="115"/>
    </row>
    <row r="396" spans="76:76" x14ac:dyDescent="0.2">
      <c r="BX396" s="115"/>
    </row>
    <row r="397" spans="76:76" x14ac:dyDescent="0.2">
      <c r="BX397" s="115"/>
    </row>
    <row r="398" spans="76:76" x14ac:dyDescent="0.2">
      <c r="BX398" s="115"/>
    </row>
    <row r="399" spans="76:76" x14ac:dyDescent="0.2">
      <c r="BX399" s="115"/>
    </row>
    <row r="400" spans="76:76" x14ac:dyDescent="0.2">
      <c r="BX400" s="115"/>
    </row>
    <row r="401" spans="76:76" x14ac:dyDescent="0.2">
      <c r="BX401" s="115"/>
    </row>
    <row r="402" spans="76:76" x14ac:dyDescent="0.2">
      <c r="BX402" s="115"/>
    </row>
    <row r="403" spans="76:76" x14ac:dyDescent="0.2">
      <c r="BX403" s="115"/>
    </row>
    <row r="404" spans="76:76" x14ac:dyDescent="0.2">
      <c r="BX404" s="115"/>
    </row>
    <row r="405" spans="76:76" x14ac:dyDescent="0.2">
      <c r="BX405" s="115"/>
    </row>
    <row r="406" spans="76:76" x14ac:dyDescent="0.2">
      <c r="BX406" s="115"/>
    </row>
    <row r="407" spans="76:76" x14ac:dyDescent="0.2">
      <c r="BX407" s="115"/>
    </row>
    <row r="408" spans="76:76" x14ac:dyDescent="0.2">
      <c r="BX408" s="115"/>
    </row>
    <row r="409" spans="76:76" x14ac:dyDescent="0.2">
      <c r="BX409" s="115"/>
    </row>
    <row r="410" spans="76:76" x14ac:dyDescent="0.2">
      <c r="BX410" s="115"/>
    </row>
    <row r="411" spans="76:76" x14ac:dyDescent="0.2">
      <c r="BX411" s="115"/>
    </row>
    <row r="412" spans="76:76" x14ac:dyDescent="0.2">
      <c r="BX412" s="115"/>
    </row>
    <row r="413" spans="76:76" x14ac:dyDescent="0.2">
      <c r="BX413" s="115"/>
    </row>
    <row r="414" spans="76:76" x14ac:dyDescent="0.2">
      <c r="BX414" s="115"/>
    </row>
    <row r="415" spans="76:76" x14ac:dyDescent="0.2">
      <c r="BX415" s="115"/>
    </row>
    <row r="416" spans="76:76" x14ac:dyDescent="0.2">
      <c r="BX416" s="115"/>
    </row>
    <row r="417" spans="76:76" x14ac:dyDescent="0.2">
      <c r="BX417" s="115"/>
    </row>
    <row r="418" spans="76:76" x14ac:dyDescent="0.2">
      <c r="BX418" s="115"/>
    </row>
    <row r="419" spans="76:76" x14ac:dyDescent="0.2">
      <c r="BX419" s="115"/>
    </row>
    <row r="420" spans="76:76" x14ac:dyDescent="0.2">
      <c r="BX420" s="115"/>
    </row>
    <row r="421" spans="76:76" x14ac:dyDescent="0.2">
      <c r="BX421" s="115"/>
    </row>
    <row r="422" spans="76:76" x14ac:dyDescent="0.2">
      <c r="BX422" s="115"/>
    </row>
    <row r="423" spans="76:76" x14ac:dyDescent="0.2">
      <c r="BX423" s="115"/>
    </row>
    <row r="424" spans="76:76" x14ac:dyDescent="0.2">
      <c r="BX424" s="115"/>
    </row>
    <row r="425" spans="76:76" x14ac:dyDescent="0.2">
      <c r="BX425" s="115"/>
    </row>
    <row r="426" spans="76:76" x14ac:dyDescent="0.2">
      <c r="BX426" s="115"/>
    </row>
    <row r="427" spans="76:76" x14ac:dyDescent="0.2">
      <c r="BX427" s="115"/>
    </row>
    <row r="428" spans="76:76" x14ac:dyDescent="0.2">
      <c r="BX428" s="115"/>
    </row>
    <row r="429" spans="76:76" x14ac:dyDescent="0.2">
      <c r="BX429" s="115"/>
    </row>
    <row r="430" spans="76:76" x14ac:dyDescent="0.2">
      <c r="BX430" s="115"/>
    </row>
    <row r="431" spans="76:76" x14ac:dyDescent="0.2">
      <c r="BX431" s="115"/>
    </row>
    <row r="432" spans="76:76" x14ac:dyDescent="0.2">
      <c r="BX432" s="115"/>
    </row>
    <row r="433" spans="76:76" x14ac:dyDescent="0.2">
      <c r="BX433" s="115"/>
    </row>
    <row r="434" spans="76:76" x14ac:dyDescent="0.2">
      <c r="BX434" s="115"/>
    </row>
    <row r="435" spans="76:76" x14ac:dyDescent="0.2">
      <c r="BX435" s="115"/>
    </row>
    <row r="436" spans="76:76" x14ac:dyDescent="0.2">
      <c r="BX436" s="115"/>
    </row>
    <row r="437" spans="76:76" x14ac:dyDescent="0.2">
      <c r="BX437" s="115"/>
    </row>
    <row r="438" spans="76:76" x14ac:dyDescent="0.2">
      <c r="BX438" s="115"/>
    </row>
    <row r="439" spans="76:76" x14ac:dyDescent="0.2">
      <c r="BX439" s="115"/>
    </row>
    <row r="440" spans="76:76" x14ac:dyDescent="0.2">
      <c r="BX440" s="115"/>
    </row>
    <row r="441" spans="76:76" x14ac:dyDescent="0.2">
      <c r="BX441" s="115"/>
    </row>
    <row r="442" spans="76:76" x14ac:dyDescent="0.2">
      <c r="BX442" s="115"/>
    </row>
    <row r="443" spans="76:76" x14ac:dyDescent="0.2">
      <c r="BX443" s="115"/>
    </row>
    <row r="444" spans="76:76" x14ac:dyDescent="0.2">
      <c r="BX444" s="115"/>
    </row>
    <row r="445" spans="76:76" x14ac:dyDescent="0.2">
      <c r="BX445" s="115"/>
    </row>
    <row r="446" spans="76:76" x14ac:dyDescent="0.2">
      <c r="BX446" s="115"/>
    </row>
    <row r="447" spans="76:76" x14ac:dyDescent="0.2">
      <c r="BX447" s="115"/>
    </row>
    <row r="448" spans="76:76" x14ac:dyDescent="0.2">
      <c r="BX448" s="115"/>
    </row>
    <row r="449" spans="76:76" x14ac:dyDescent="0.2">
      <c r="BX449" s="115"/>
    </row>
    <row r="450" spans="76:76" x14ac:dyDescent="0.2">
      <c r="BX450" s="115"/>
    </row>
    <row r="451" spans="76:76" x14ac:dyDescent="0.2">
      <c r="BX451" s="115"/>
    </row>
    <row r="452" spans="76:76" x14ac:dyDescent="0.2">
      <c r="BX452" s="115"/>
    </row>
    <row r="453" spans="76:76" x14ac:dyDescent="0.2">
      <c r="BX453" s="115"/>
    </row>
    <row r="454" spans="76:76" x14ac:dyDescent="0.2">
      <c r="BX454" s="115"/>
    </row>
    <row r="455" spans="76:76" x14ac:dyDescent="0.2">
      <c r="BX455" s="115"/>
    </row>
    <row r="456" spans="76:76" x14ac:dyDescent="0.2">
      <c r="BX456" s="115"/>
    </row>
    <row r="457" spans="76:76" x14ac:dyDescent="0.2">
      <c r="BX457" s="115"/>
    </row>
    <row r="458" spans="76:76" x14ac:dyDescent="0.2">
      <c r="BX458" s="115"/>
    </row>
    <row r="459" spans="76:76" x14ac:dyDescent="0.2">
      <c r="BX459" s="115"/>
    </row>
    <row r="460" spans="76:76" x14ac:dyDescent="0.2">
      <c r="BX460" s="115"/>
    </row>
    <row r="461" spans="76:76" x14ac:dyDescent="0.2">
      <c r="BX461" s="115"/>
    </row>
    <row r="462" spans="76:76" x14ac:dyDescent="0.2">
      <c r="BX462" s="115"/>
    </row>
    <row r="463" spans="76:76" x14ac:dyDescent="0.2">
      <c r="BX463" s="115"/>
    </row>
    <row r="464" spans="76:76" x14ac:dyDescent="0.2">
      <c r="BX464" s="115"/>
    </row>
    <row r="465" spans="76:76" x14ac:dyDescent="0.2">
      <c r="BX465" s="115"/>
    </row>
    <row r="466" spans="76:76" x14ac:dyDescent="0.2">
      <c r="BX466" s="115"/>
    </row>
    <row r="467" spans="76:76" x14ac:dyDescent="0.2">
      <c r="BX467" s="115"/>
    </row>
    <row r="468" spans="76:76" x14ac:dyDescent="0.2">
      <c r="BX468" s="115"/>
    </row>
    <row r="469" spans="76:76" x14ac:dyDescent="0.2">
      <c r="BX469" s="115"/>
    </row>
    <row r="470" spans="76:76" x14ac:dyDescent="0.2">
      <c r="BX470" s="115"/>
    </row>
    <row r="471" spans="76:76" x14ac:dyDescent="0.2">
      <c r="BX471" s="115"/>
    </row>
    <row r="472" spans="76:76" x14ac:dyDescent="0.2">
      <c r="BX472" s="115"/>
    </row>
    <row r="473" spans="76:76" x14ac:dyDescent="0.2">
      <c r="BX473" s="115"/>
    </row>
    <row r="474" spans="76:76" x14ac:dyDescent="0.2">
      <c r="BX474" s="115"/>
    </row>
    <row r="475" spans="76:76" x14ac:dyDescent="0.2">
      <c r="BX475" s="115"/>
    </row>
    <row r="476" spans="76:76" x14ac:dyDescent="0.2">
      <c r="BX476" s="115"/>
    </row>
    <row r="477" spans="76:76" x14ac:dyDescent="0.2">
      <c r="BX477" s="115"/>
    </row>
    <row r="478" spans="76:76" x14ac:dyDescent="0.2">
      <c r="BX478" s="115"/>
    </row>
    <row r="479" spans="76:76" x14ac:dyDescent="0.2">
      <c r="BX479" s="115"/>
    </row>
    <row r="480" spans="76:76" x14ac:dyDescent="0.2">
      <c r="BX480" s="115"/>
    </row>
    <row r="481" spans="76:76" x14ac:dyDescent="0.2">
      <c r="BX481" s="115"/>
    </row>
    <row r="482" spans="76:76" x14ac:dyDescent="0.2">
      <c r="BX482" s="115"/>
    </row>
    <row r="483" spans="76:76" x14ac:dyDescent="0.2">
      <c r="BX483" s="115"/>
    </row>
    <row r="484" spans="76:76" x14ac:dyDescent="0.2">
      <c r="BX484" s="115"/>
    </row>
    <row r="485" spans="76:76" x14ac:dyDescent="0.2">
      <c r="BX485" s="115"/>
    </row>
    <row r="486" spans="76:76" x14ac:dyDescent="0.2">
      <c r="BX486" s="115"/>
    </row>
    <row r="487" spans="76:76" x14ac:dyDescent="0.2">
      <c r="BX487" s="115"/>
    </row>
    <row r="488" spans="76:76" x14ac:dyDescent="0.2">
      <c r="BX488" s="115"/>
    </row>
    <row r="489" spans="76:76" x14ac:dyDescent="0.2">
      <c r="BX489" s="115"/>
    </row>
    <row r="490" spans="76:76" x14ac:dyDescent="0.2">
      <c r="BX490" s="115"/>
    </row>
    <row r="491" spans="76:76" x14ac:dyDescent="0.2">
      <c r="BX491" s="115"/>
    </row>
    <row r="492" spans="76:76" x14ac:dyDescent="0.2">
      <c r="BX492" s="115"/>
    </row>
    <row r="493" spans="76:76" x14ac:dyDescent="0.2">
      <c r="BX493" s="115"/>
    </row>
    <row r="494" spans="76:76" x14ac:dyDescent="0.2">
      <c r="BX494" s="115"/>
    </row>
    <row r="495" spans="76:76" x14ac:dyDescent="0.2">
      <c r="BX495" s="115"/>
    </row>
    <row r="496" spans="76:76" x14ac:dyDescent="0.2">
      <c r="BX496" s="115"/>
    </row>
    <row r="497" spans="76:76" x14ac:dyDescent="0.2">
      <c r="BX497" s="115"/>
    </row>
    <row r="498" spans="76:76" x14ac:dyDescent="0.2">
      <c r="BX498" s="115"/>
    </row>
    <row r="499" spans="76:76" x14ac:dyDescent="0.2">
      <c r="BX499" s="115"/>
    </row>
    <row r="500" spans="76:76" x14ac:dyDescent="0.2">
      <c r="BX500" s="115"/>
    </row>
    <row r="501" spans="76:76" x14ac:dyDescent="0.2">
      <c r="BX501" s="115"/>
    </row>
    <row r="502" spans="76:76" x14ac:dyDescent="0.2">
      <c r="BX502" s="115"/>
    </row>
    <row r="503" spans="76:76" x14ac:dyDescent="0.2">
      <c r="BX503" s="115"/>
    </row>
    <row r="504" spans="76:76" x14ac:dyDescent="0.2">
      <c r="BX504" s="115"/>
    </row>
    <row r="505" spans="76:76" x14ac:dyDescent="0.2">
      <c r="BX505" s="115"/>
    </row>
    <row r="506" spans="76:76" x14ac:dyDescent="0.2">
      <c r="BX506" s="115"/>
    </row>
    <row r="507" spans="76:76" x14ac:dyDescent="0.2">
      <c r="BX507" s="115"/>
    </row>
    <row r="508" spans="76:76" x14ac:dyDescent="0.2">
      <c r="BX508" s="115"/>
    </row>
    <row r="509" spans="76:76" x14ac:dyDescent="0.2">
      <c r="BX509" s="115"/>
    </row>
    <row r="510" spans="76:76" x14ac:dyDescent="0.2">
      <c r="BX510" s="115"/>
    </row>
    <row r="511" spans="76:76" x14ac:dyDescent="0.2">
      <c r="BX511" s="115"/>
    </row>
    <row r="512" spans="76:76" x14ac:dyDescent="0.2">
      <c r="BX512" s="115"/>
    </row>
    <row r="513" spans="76:76" x14ac:dyDescent="0.2">
      <c r="BX513" s="115"/>
    </row>
    <row r="514" spans="76:76" x14ac:dyDescent="0.2">
      <c r="BX514" s="115"/>
    </row>
    <row r="515" spans="76:76" x14ac:dyDescent="0.2">
      <c r="BX515" s="115"/>
    </row>
    <row r="516" spans="76:76" x14ac:dyDescent="0.2">
      <c r="BX516" s="115"/>
    </row>
    <row r="517" spans="76:76" x14ac:dyDescent="0.2">
      <c r="BX517" s="115"/>
    </row>
    <row r="518" spans="76:76" x14ac:dyDescent="0.2">
      <c r="BX518" s="115"/>
    </row>
    <row r="519" spans="76:76" x14ac:dyDescent="0.2">
      <c r="BX519" s="115"/>
    </row>
    <row r="520" spans="76:76" x14ac:dyDescent="0.2">
      <c r="BX520" s="115"/>
    </row>
    <row r="521" spans="76:76" x14ac:dyDescent="0.2">
      <c r="BX521" s="115"/>
    </row>
    <row r="522" spans="76:76" x14ac:dyDescent="0.2">
      <c r="BX522" s="115"/>
    </row>
    <row r="523" spans="76:76" x14ac:dyDescent="0.2">
      <c r="BX523" s="115"/>
    </row>
    <row r="524" spans="76:76" x14ac:dyDescent="0.2">
      <c r="BX524" s="115"/>
    </row>
    <row r="525" spans="76:76" x14ac:dyDescent="0.2">
      <c r="BX525" s="115"/>
    </row>
    <row r="526" spans="76:76" x14ac:dyDescent="0.2">
      <c r="BX526" s="115"/>
    </row>
    <row r="527" spans="76:76" x14ac:dyDescent="0.2">
      <c r="BX527" s="115"/>
    </row>
    <row r="528" spans="76:76" x14ac:dyDescent="0.2">
      <c r="BX528" s="115"/>
    </row>
    <row r="529" spans="76:76" x14ac:dyDescent="0.2">
      <c r="BX529" s="115"/>
    </row>
    <row r="530" spans="76:76" x14ac:dyDescent="0.2">
      <c r="BX530" s="115"/>
    </row>
    <row r="531" spans="76:76" x14ac:dyDescent="0.2">
      <c r="BX531" s="115"/>
    </row>
    <row r="532" spans="76:76" x14ac:dyDescent="0.2">
      <c r="BX532" s="115"/>
    </row>
    <row r="533" spans="76:76" x14ac:dyDescent="0.2">
      <c r="BX533" s="115"/>
    </row>
    <row r="534" spans="76:76" x14ac:dyDescent="0.2">
      <c r="BX534" s="115"/>
    </row>
    <row r="535" spans="76:76" x14ac:dyDescent="0.2">
      <c r="BX535" s="115"/>
    </row>
    <row r="536" spans="76:76" x14ac:dyDescent="0.2">
      <c r="BX536" s="115"/>
    </row>
    <row r="537" spans="76:76" x14ac:dyDescent="0.2">
      <c r="BX537" s="115"/>
    </row>
    <row r="538" spans="76:76" x14ac:dyDescent="0.2">
      <c r="BX538" s="115"/>
    </row>
    <row r="539" spans="76:76" x14ac:dyDescent="0.2">
      <c r="BX539" s="115"/>
    </row>
    <row r="540" spans="76:76" x14ac:dyDescent="0.2">
      <c r="BX540" s="115"/>
    </row>
    <row r="541" spans="76:76" x14ac:dyDescent="0.2">
      <c r="BX541" s="115"/>
    </row>
    <row r="542" spans="76:76" x14ac:dyDescent="0.2">
      <c r="BX542" s="115"/>
    </row>
    <row r="543" spans="76:76" x14ac:dyDescent="0.2">
      <c r="BX543" s="115"/>
    </row>
    <row r="544" spans="76:76" x14ac:dyDescent="0.2">
      <c r="BX544" s="115"/>
    </row>
    <row r="545" spans="76:76" x14ac:dyDescent="0.2">
      <c r="BX545" s="115"/>
    </row>
    <row r="546" spans="76:76" x14ac:dyDescent="0.2">
      <c r="BX546" s="115"/>
    </row>
    <row r="547" spans="76:76" x14ac:dyDescent="0.2">
      <c r="BX547" s="115"/>
    </row>
    <row r="548" spans="76:76" x14ac:dyDescent="0.2">
      <c r="BX548" s="115"/>
    </row>
    <row r="549" spans="76:76" x14ac:dyDescent="0.2">
      <c r="BX549" s="115"/>
    </row>
    <row r="550" spans="76:76" x14ac:dyDescent="0.2">
      <c r="BX550" s="115"/>
    </row>
    <row r="551" spans="76:76" x14ac:dyDescent="0.2">
      <c r="BX551" s="115"/>
    </row>
    <row r="552" spans="76:76" x14ac:dyDescent="0.2">
      <c r="BX552" s="115"/>
    </row>
    <row r="553" spans="76:76" x14ac:dyDescent="0.2">
      <c r="BX553" s="115"/>
    </row>
    <row r="554" spans="76:76" x14ac:dyDescent="0.2">
      <c r="BX554" s="115"/>
    </row>
    <row r="555" spans="76:76" x14ac:dyDescent="0.2">
      <c r="BX555" s="115"/>
    </row>
    <row r="556" spans="76:76" x14ac:dyDescent="0.2">
      <c r="BX556" s="115"/>
    </row>
    <row r="557" spans="76:76" x14ac:dyDescent="0.2">
      <c r="BX557" s="115"/>
    </row>
    <row r="558" spans="76:76" x14ac:dyDescent="0.2">
      <c r="BX558" s="115"/>
    </row>
    <row r="559" spans="76:76" x14ac:dyDescent="0.2">
      <c r="BX559" s="115"/>
    </row>
    <row r="560" spans="76:76" x14ac:dyDescent="0.2">
      <c r="BX560" s="115"/>
    </row>
    <row r="561" spans="76:76" x14ac:dyDescent="0.2">
      <c r="BX561" s="115"/>
    </row>
    <row r="562" spans="76:76" x14ac:dyDescent="0.2">
      <c r="BX562" s="115"/>
    </row>
    <row r="563" spans="76:76" x14ac:dyDescent="0.2">
      <c r="BX563" s="115"/>
    </row>
    <row r="564" spans="76:76" x14ac:dyDescent="0.2">
      <c r="BX564" s="115"/>
    </row>
    <row r="565" spans="76:76" x14ac:dyDescent="0.2">
      <c r="BX565" s="115"/>
    </row>
    <row r="566" spans="76:76" x14ac:dyDescent="0.2">
      <c r="BX566" s="115"/>
    </row>
    <row r="567" spans="76:76" x14ac:dyDescent="0.2">
      <c r="BX567" s="115"/>
    </row>
    <row r="568" spans="76:76" x14ac:dyDescent="0.2">
      <c r="BX568" s="115"/>
    </row>
    <row r="569" spans="76:76" x14ac:dyDescent="0.2">
      <c r="BX569" s="115"/>
    </row>
    <row r="570" spans="76:76" x14ac:dyDescent="0.2">
      <c r="BX570" s="115"/>
    </row>
    <row r="571" spans="76:76" x14ac:dyDescent="0.2">
      <c r="BX571" s="115"/>
    </row>
    <row r="572" spans="76:76" x14ac:dyDescent="0.2">
      <c r="BX572" s="115"/>
    </row>
    <row r="573" spans="76:76" x14ac:dyDescent="0.2">
      <c r="BX573" s="115"/>
    </row>
    <row r="574" spans="76:76" x14ac:dyDescent="0.2">
      <c r="BX574" s="115"/>
    </row>
    <row r="575" spans="76:76" x14ac:dyDescent="0.2">
      <c r="BX575" s="115"/>
    </row>
    <row r="576" spans="76:76" x14ac:dyDescent="0.2">
      <c r="BX576" s="115"/>
    </row>
    <row r="577" spans="76:76" x14ac:dyDescent="0.2">
      <c r="BX577" s="115"/>
    </row>
    <row r="578" spans="76:76" x14ac:dyDescent="0.2">
      <c r="BX578" s="115"/>
    </row>
    <row r="579" spans="76:76" x14ac:dyDescent="0.2">
      <c r="BX579" s="115"/>
    </row>
    <row r="580" spans="76:76" x14ac:dyDescent="0.2">
      <c r="BX580" s="115"/>
    </row>
    <row r="581" spans="76:76" x14ac:dyDescent="0.2">
      <c r="BX581" s="115"/>
    </row>
    <row r="582" spans="76:76" x14ac:dyDescent="0.2">
      <c r="BX582" s="115"/>
    </row>
    <row r="583" spans="76:76" x14ac:dyDescent="0.2">
      <c r="BX583" s="115"/>
    </row>
    <row r="584" spans="76:76" x14ac:dyDescent="0.2">
      <c r="BX584" s="115"/>
    </row>
    <row r="585" spans="76:76" x14ac:dyDescent="0.2">
      <c r="BX585" s="115"/>
    </row>
    <row r="586" spans="76:76" x14ac:dyDescent="0.2">
      <c r="BX586" s="115"/>
    </row>
    <row r="587" spans="76:76" x14ac:dyDescent="0.2">
      <c r="BX587" s="115"/>
    </row>
    <row r="588" spans="76:76" x14ac:dyDescent="0.2">
      <c r="BX588" s="115"/>
    </row>
    <row r="589" spans="76:76" x14ac:dyDescent="0.2">
      <c r="BX589" s="115"/>
    </row>
    <row r="590" spans="76:76" x14ac:dyDescent="0.2">
      <c r="BX590" s="115"/>
    </row>
    <row r="591" spans="76:76" x14ac:dyDescent="0.2">
      <c r="BX591" s="115"/>
    </row>
    <row r="592" spans="76:76" x14ac:dyDescent="0.2">
      <c r="BX592" s="115"/>
    </row>
    <row r="593" spans="76:76" x14ac:dyDescent="0.2">
      <c r="BX593" s="115"/>
    </row>
    <row r="594" spans="76:76" x14ac:dyDescent="0.2">
      <c r="BX594" s="115"/>
    </row>
    <row r="595" spans="76:76" x14ac:dyDescent="0.2">
      <c r="BX595" s="115"/>
    </row>
    <row r="596" spans="76:76" x14ac:dyDescent="0.2">
      <c r="BX596" s="115"/>
    </row>
    <row r="597" spans="76:76" x14ac:dyDescent="0.2">
      <c r="BX597" s="115"/>
    </row>
    <row r="598" spans="76:76" x14ac:dyDescent="0.2">
      <c r="BX598" s="115"/>
    </row>
    <row r="599" spans="76:76" x14ac:dyDescent="0.2">
      <c r="BX599" s="115"/>
    </row>
    <row r="600" spans="76:76" x14ac:dyDescent="0.2">
      <c r="BX600" s="115"/>
    </row>
    <row r="601" spans="76:76" x14ac:dyDescent="0.2">
      <c r="BX601" s="115"/>
    </row>
    <row r="602" spans="76:76" x14ac:dyDescent="0.2">
      <c r="BX602" s="115"/>
    </row>
    <row r="603" spans="76:76" x14ac:dyDescent="0.2">
      <c r="BX603" s="115"/>
    </row>
    <row r="604" spans="76:76" x14ac:dyDescent="0.2">
      <c r="BX604" s="115"/>
    </row>
    <row r="605" spans="76:76" x14ac:dyDescent="0.2">
      <c r="BX605" s="115"/>
    </row>
    <row r="606" spans="76:76" x14ac:dyDescent="0.2">
      <c r="BX606" s="115"/>
    </row>
    <row r="607" spans="76:76" x14ac:dyDescent="0.2">
      <c r="BX607" s="115"/>
    </row>
    <row r="608" spans="76:76" x14ac:dyDescent="0.2">
      <c r="BX608" s="115"/>
    </row>
    <row r="609" spans="76:76" x14ac:dyDescent="0.2">
      <c r="BX609" s="115"/>
    </row>
    <row r="610" spans="76:76" x14ac:dyDescent="0.2">
      <c r="BX610" s="115"/>
    </row>
    <row r="611" spans="76:76" x14ac:dyDescent="0.2">
      <c r="BX611" s="115"/>
    </row>
    <row r="612" spans="76:76" x14ac:dyDescent="0.2">
      <c r="BX612" s="115"/>
    </row>
    <row r="613" spans="76:76" x14ac:dyDescent="0.2">
      <c r="BX613" s="115"/>
    </row>
    <row r="614" spans="76:76" x14ac:dyDescent="0.2">
      <c r="BX614" s="115"/>
    </row>
    <row r="615" spans="76:76" x14ac:dyDescent="0.2">
      <c r="BX615" s="115"/>
    </row>
    <row r="616" spans="76:76" x14ac:dyDescent="0.2">
      <c r="BX616" s="115"/>
    </row>
    <row r="617" spans="76:76" x14ac:dyDescent="0.2">
      <c r="BX617" s="115"/>
    </row>
    <row r="618" spans="76:76" x14ac:dyDescent="0.2">
      <c r="BX618" s="115"/>
    </row>
    <row r="619" spans="76:76" x14ac:dyDescent="0.2">
      <c r="BX619" s="115"/>
    </row>
    <row r="620" spans="76:76" x14ac:dyDescent="0.2">
      <c r="BX620" s="115"/>
    </row>
    <row r="621" spans="76:76" x14ac:dyDescent="0.2">
      <c r="BX621" s="115"/>
    </row>
    <row r="622" spans="76:76" x14ac:dyDescent="0.2">
      <c r="BX622" s="115"/>
    </row>
    <row r="623" spans="76:76" x14ac:dyDescent="0.2">
      <c r="BX623" s="115"/>
    </row>
    <row r="624" spans="76:76" x14ac:dyDescent="0.2">
      <c r="BX624" s="115"/>
    </row>
    <row r="625" spans="76:76" x14ac:dyDescent="0.2">
      <c r="BX625" s="115"/>
    </row>
    <row r="626" spans="76:76" x14ac:dyDescent="0.2">
      <c r="BX626" s="115"/>
    </row>
    <row r="627" spans="76:76" x14ac:dyDescent="0.2">
      <c r="BX627" s="115"/>
    </row>
    <row r="628" spans="76:76" x14ac:dyDescent="0.2">
      <c r="BX628" s="115"/>
    </row>
    <row r="629" spans="76:76" x14ac:dyDescent="0.2">
      <c r="BX629" s="115"/>
    </row>
    <row r="630" spans="76:76" x14ac:dyDescent="0.2">
      <c r="BX630" s="115"/>
    </row>
    <row r="631" spans="76:76" x14ac:dyDescent="0.2">
      <c r="BX631" s="115"/>
    </row>
    <row r="632" spans="76:76" x14ac:dyDescent="0.2">
      <c r="BX632" s="115"/>
    </row>
    <row r="633" spans="76:76" x14ac:dyDescent="0.2">
      <c r="BX633" s="115"/>
    </row>
    <row r="634" spans="76:76" x14ac:dyDescent="0.2">
      <c r="BX634" s="115"/>
    </row>
    <row r="635" spans="76:76" x14ac:dyDescent="0.2">
      <c r="BX635" s="115"/>
    </row>
    <row r="636" spans="76:76" x14ac:dyDescent="0.2">
      <c r="BX636" s="115"/>
    </row>
    <row r="637" spans="76:76" x14ac:dyDescent="0.2">
      <c r="BX637" s="115"/>
    </row>
    <row r="638" spans="76:76" x14ac:dyDescent="0.2">
      <c r="BX638" s="115"/>
    </row>
    <row r="639" spans="76:76" x14ac:dyDescent="0.2">
      <c r="BX639" s="115"/>
    </row>
    <row r="640" spans="76:76" x14ac:dyDescent="0.2">
      <c r="BX640" s="115"/>
    </row>
    <row r="641" spans="76:76" x14ac:dyDescent="0.2">
      <c r="BX641" s="115"/>
    </row>
    <row r="642" spans="76:76" x14ac:dyDescent="0.2">
      <c r="BX642" s="115"/>
    </row>
    <row r="643" spans="76:76" x14ac:dyDescent="0.2">
      <c r="BX643" s="115"/>
    </row>
    <row r="644" spans="76:76" x14ac:dyDescent="0.2">
      <c r="BX644" s="115"/>
    </row>
    <row r="645" spans="76:76" x14ac:dyDescent="0.2">
      <c r="BX645" s="115"/>
    </row>
    <row r="646" spans="76:76" x14ac:dyDescent="0.2">
      <c r="BX646" s="115"/>
    </row>
    <row r="647" spans="76:76" x14ac:dyDescent="0.2">
      <c r="BX647" s="115"/>
    </row>
    <row r="648" spans="76:76" x14ac:dyDescent="0.2">
      <c r="BX648" s="115"/>
    </row>
    <row r="649" spans="76:76" x14ac:dyDescent="0.2">
      <c r="BX649" s="115"/>
    </row>
    <row r="650" spans="76:76" x14ac:dyDescent="0.2">
      <c r="BX650" s="115"/>
    </row>
    <row r="651" spans="76:76" x14ac:dyDescent="0.2">
      <c r="BX651" s="115"/>
    </row>
    <row r="652" spans="76:76" x14ac:dyDescent="0.2">
      <c r="BX652" s="115"/>
    </row>
    <row r="653" spans="76:76" x14ac:dyDescent="0.2">
      <c r="BX653" s="115"/>
    </row>
    <row r="654" spans="76:76" x14ac:dyDescent="0.2">
      <c r="BX654" s="115"/>
    </row>
    <row r="655" spans="76:76" x14ac:dyDescent="0.2">
      <c r="BX655" s="115"/>
    </row>
    <row r="656" spans="76:76" x14ac:dyDescent="0.2">
      <c r="BX656" s="115"/>
    </row>
    <row r="657" spans="76:76" x14ac:dyDescent="0.2">
      <c r="BX657" s="115"/>
    </row>
    <row r="658" spans="76:76" x14ac:dyDescent="0.2">
      <c r="BX658" s="115"/>
    </row>
    <row r="659" spans="76:76" x14ac:dyDescent="0.2">
      <c r="BX659" s="115"/>
    </row>
    <row r="660" spans="76:76" x14ac:dyDescent="0.2">
      <c r="BX660" s="115"/>
    </row>
    <row r="661" spans="76:76" x14ac:dyDescent="0.2">
      <c r="BX661" s="115"/>
    </row>
    <row r="662" spans="76:76" x14ac:dyDescent="0.2">
      <c r="BX662" s="115"/>
    </row>
    <row r="663" spans="76:76" x14ac:dyDescent="0.2">
      <c r="BX663" s="115"/>
    </row>
    <row r="664" spans="76:76" x14ac:dyDescent="0.2">
      <c r="BX664" s="115"/>
    </row>
    <row r="665" spans="76:76" x14ac:dyDescent="0.2">
      <c r="BX665" s="115"/>
    </row>
    <row r="666" spans="76:76" x14ac:dyDescent="0.2">
      <c r="BX666" s="115"/>
    </row>
    <row r="667" spans="76:76" x14ac:dyDescent="0.2">
      <c r="BX667" s="115"/>
    </row>
    <row r="668" spans="76:76" x14ac:dyDescent="0.2">
      <c r="BX668" s="115"/>
    </row>
    <row r="669" spans="76:76" x14ac:dyDescent="0.2">
      <c r="BX669" s="115"/>
    </row>
    <row r="670" spans="76:76" x14ac:dyDescent="0.2">
      <c r="BX670" s="115"/>
    </row>
    <row r="671" spans="76:76" x14ac:dyDescent="0.2">
      <c r="BX671" s="115"/>
    </row>
    <row r="672" spans="76:76" x14ac:dyDescent="0.2">
      <c r="BX672" s="115"/>
    </row>
    <row r="673" spans="76:76" x14ac:dyDescent="0.2">
      <c r="BX673" s="115"/>
    </row>
    <row r="674" spans="76:76" x14ac:dyDescent="0.2">
      <c r="BX674" s="115"/>
    </row>
    <row r="675" spans="76:76" x14ac:dyDescent="0.2">
      <c r="BX675" s="115"/>
    </row>
    <row r="676" spans="76:76" x14ac:dyDescent="0.2">
      <c r="BX676" s="115"/>
    </row>
    <row r="677" spans="76:76" x14ac:dyDescent="0.2">
      <c r="BX677" s="115"/>
    </row>
    <row r="678" spans="76:76" x14ac:dyDescent="0.2">
      <c r="BX678" s="115"/>
    </row>
    <row r="679" spans="76:76" x14ac:dyDescent="0.2">
      <c r="BX679" s="115"/>
    </row>
    <row r="680" spans="76:76" x14ac:dyDescent="0.2">
      <c r="BX680" s="115"/>
    </row>
    <row r="681" spans="76:76" x14ac:dyDescent="0.2">
      <c r="BX681" s="115"/>
    </row>
    <row r="682" spans="76:76" x14ac:dyDescent="0.2">
      <c r="BX682" s="115"/>
    </row>
    <row r="683" spans="76:76" x14ac:dyDescent="0.2">
      <c r="BX683" s="115"/>
    </row>
    <row r="684" spans="76:76" x14ac:dyDescent="0.2">
      <c r="BX684" s="115"/>
    </row>
    <row r="685" spans="76:76" x14ac:dyDescent="0.2">
      <c r="BX685" s="115"/>
    </row>
    <row r="686" spans="76:76" x14ac:dyDescent="0.2">
      <c r="BX686" s="115"/>
    </row>
    <row r="687" spans="76:76" x14ac:dyDescent="0.2">
      <c r="BX687" s="115"/>
    </row>
    <row r="688" spans="76:76" x14ac:dyDescent="0.2">
      <c r="BX688" s="115"/>
    </row>
    <row r="689" spans="76:76" x14ac:dyDescent="0.2">
      <c r="BX689" s="115"/>
    </row>
    <row r="690" spans="76:76" x14ac:dyDescent="0.2">
      <c r="BX690" s="115"/>
    </row>
    <row r="691" spans="76:76" x14ac:dyDescent="0.2">
      <c r="BX691" s="115"/>
    </row>
    <row r="692" spans="76:76" x14ac:dyDescent="0.2">
      <c r="BX692" s="115"/>
    </row>
    <row r="693" spans="76:76" x14ac:dyDescent="0.2">
      <c r="BX693" s="115"/>
    </row>
    <row r="694" spans="76:76" x14ac:dyDescent="0.2">
      <c r="BX694" s="115"/>
    </row>
    <row r="695" spans="76:76" x14ac:dyDescent="0.2">
      <c r="BX695" s="115"/>
    </row>
    <row r="696" spans="76:76" x14ac:dyDescent="0.2">
      <c r="BX696" s="115"/>
    </row>
    <row r="697" spans="76:76" x14ac:dyDescent="0.2">
      <c r="BX697" s="115"/>
    </row>
    <row r="698" spans="76:76" x14ac:dyDescent="0.2">
      <c r="BX698" s="115"/>
    </row>
    <row r="699" spans="76:76" x14ac:dyDescent="0.2">
      <c r="BX699" s="115"/>
    </row>
    <row r="700" spans="76:76" x14ac:dyDescent="0.2">
      <c r="BX700" s="115"/>
    </row>
    <row r="701" spans="76:76" x14ac:dyDescent="0.2">
      <c r="BX701" s="115"/>
    </row>
    <row r="702" spans="76:76" x14ac:dyDescent="0.2">
      <c r="BX702" s="115"/>
    </row>
    <row r="703" spans="76:76" x14ac:dyDescent="0.2">
      <c r="BX703" s="115"/>
    </row>
    <row r="704" spans="76:76" x14ac:dyDescent="0.2">
      <c r="BX704" s="115"/>
    </row>
    <row r="705" spans="76:76" x14ac:dyDescent="0.2">
      <c r="BX705" s="115"/>
    </row>
    <row r="706" spans="76:76" x14ac:dyDescent="0.2">
      <c r="BX706" s="115"/>
    </row>
    <row r="707" spans="76:76" x14ac:dyDescent="0.2">
      <c r="BX707" s="115"/>
    </row>
    <row r="708" spans="76:76" x14ac:dyDescent="0.2">
      <c r="BX708" s="115"/>
    </row>
    <row r="709" spans="76:76" x14ac:dyDescent="0.2">
      <c r="BX709" s="115"/>
    </row>
    <row r="710" spans="76:76" x14ac:dyDescent="0.2">
      <c r="BX710" s="115"/>
    </row>
    <row r="711" spans="76:76" x14ac:dyDescent="0.2">
      <c r="BX711" s="115"/>
    </row>
    <row r="712" spans="76:76" x14ac:dyDescent="0.2">
      <c r="BX712" s="115"/>
    </row>
    <row r="713" spans="76:76" x14ac:dyDescent="0.2">
      <c r="BX713" s="115"/>
    </row>
    <row r="714" spans="76:76" x14ac:dyDescent="0.2">
      <c r="BX714" s="115"/>
    </row>
    <row r="715" spans="76:76" x14ac:dyDescent="0.2">
      <c r="BX715" s="115"/>
    </row>
    <row r="716" spans="76:76" x14ac:dyDescent="0.2">
      <c r="BX716" s="115"/>
    </row>
    <row r="717" spans="76:76" x14ac:dyDescent="0.2">
      <c r="BX717" s="115"/>
    </row>
    <row r="718" spans="76:76" x14ac:dyDescent="0.2">
      <c r="BX718" s="115"/>
    </row>
    <row r="719" spans="76:76" x14ac:dyDescent="0.2">
      <c r="BX719" s="115"/>
    </row>
    <row r="720" spans="76:76" x14ac:dyDescent="0.2">
      <c r="BX720" s="115"/>
    </row>
    <row r="721" spans="76:76" x14ac:dyDescent="0.2">
      <c r="BX721" s="115"/>
    </row>
    <row r="722" spans="76:76" x14ac:dyDescent="0.2">
      <c r="BX722" s="115"/>
    </row>
    <row r="723" spans="76:76" x14ac:dyDescent="0.2">
      <c r="BX723" s="115"/>
    </row>
    <row r="724" spans="76:76" x14ac:dyDescent="0.2">
      <c r="BX724" s="115"/>
    </row>
    <row r="725" spans="76:76" x14ac:dyDescent="0.2">
      <c r="BX725" s="115"/>
    </row>
    <row r="726" spans="76:76" x14ac:dyDescent="0.2">
      <c r="BX726" s="115"/>
    </row>
    <row r="727" spans="76:76" x14ac:dyDescent="0.2">
      <c r="BX727" s="115"/>
    </row>
    <row r="728" spans="76:76" x14ac:dyDescent="0.2">
      <c r="BX728" s="115"/>
    </row>
    <row r="729" spans="76:76" x14ac:dyDescent="0.2">
      <c r="BX729" s="115"/>
    </row>
    <row r="730" spans="76:76" x14ac:dyDescent="0.2">
      <c r="BX730" s="115"/>
    </row>
    <row r="731" spans="76:76" x14ac:dyDescent="0.2">
      <c r="BX731" s="115"/>
    </row>
    <row r="732" spans="76:76" x14ac:dyDescent="0.2">
      <c r="BX732" s="115"/>
    </row>
    <row r="733" spans="76:76" x14ac:dyDescent="0.2">
      <c r="BX733" s="115"/>
    </row>
    <row r="734" spans="76:76" x14ac:dyDescent="0.2">
      <c r="BX734" s="115"/>
    </row>
    <row r="735" spans="76:76" x14ac:dyDescent="0.2">
      <c r="BX735" s="115"/>
    </row>
    <row r="736" spans="76:76" x14ac:dyDescent="0.2">
      <c r="BX736" s="115"/>
    </row>
    <row r="737" spans="76:76" x14ac:dyDescent="0.2">
      <c r="BX737" s="115"/>
    </row>
    <row r="738" spans="76:76" x14ac:dyDescent="0.2">
      <c r="BX738" s="115"/>
    </row>
    <row r="739" spans="76:76" x14ac:dyDescent="0.2">
      <c r="BX739" s="115"/>
    </row>
    <row r="740" spans="76:76" x14ac:dyDescent="0.2">
      <c r="BX740" s="115"/>
    </row>
    <row r="741" spans="76:76" x14ac:dyDescent="0.2">
      <c r="BX741" s="115"/>
    </row>
    <row r="742" spans="76:76" x14ac:dyDescent="0.2">
      <c r="BX742" s="115"/>
    </row>
    <row r="743" spans="76:76" x14ac:dyDescent="0.2">
      <c r="BX743" s="115"/>
    </row>
    <row r="744" spans="76:76" x14ac:dyDescent="0.2">
      <c r="BX744" s="115"/>
    </row>
    <row r="745" spans="76:76" x14ac:dyDescent="0.2">
      <c r="BX745" s="115"/>
    </row>
    <row r="746" spans="76:76" x14ac:dyDescent="0.2">
      <c r="BX746" s="115"/>
    </row>
    <row r="747" spans="76:76" x14ac:dyDescent="0.2">
      <c r="BX747" s="115"/>
    </row>
    <row r="748" spans="76:76" x14ac:dyDescent="0.2">
      <c r="BX748" s="115"/>
    </row>
    <row r="749" spans="76:76" x14ac:dyDescent="0.2">
      <c r="BX749" s="115"/>
    </row>
    <row r="750" spans="76:76" x14ac:dyDescent="0.2">
      <c r="BX750" s="115"/>
    </row>
    <row r="751" spans="76:76" x14ac:dyDescent="0.2">
      <c r="BX751" s="115"/>
    </row>
    <row r="752" spans="76:76" x14ac:dyDescent="0.2">
      <c r="BX752" s="115"/>
    </row>
    <row r="753" spans="76:76" x14ac:dyDescent="0.2">
      <c r="BX753" s="115"/>
    </row>
    <row r="754" spans="76:76" x14ac:dyDescent="0.2">
      <c r="BX754" s="115"/>
    </row>
    <row r="755" spans="76:76" x14ac:dyDescent="0.2">
      <c r="BX755" s="115"/>
    </row>
    <row r="756" spans="76:76" x14ac:dyDescent="0.2">
      <c r="BX756" s="115"/>
    </row>
    <row r="757" spans="76:76" x14ac:dyDescent="0.2">
      <c r="BX757" s="115"/>
    </row>
    <row r="758" spans="76:76" x14ac:dyDescent="0.2">
      <c r="BX758" s="115"/>
    </row>
    <row r="759" spans="76:76" x14ac:dyDescent="0.2">
      <c r="BX759" s="115"/>
    </row>
    <row r="760" spans="76:76" x14ac:dyDescent="0.2">
      <c r="BX760" s="115"/>
    </row>
    <row r="761" spans="76:76" x14ac:dyDescent="0.2">
      <c r="BX761" s="115"/>
    </row>
    <row r="762" spans="76:76" x14ac:dyDescent="0.2">
      <c r="BX762" s="115"/>
    </row>
    <row r="763" spans="76:76" x14ac:dyDescent="0.2">
      <c r="BX763" s="115"/>
    </row>
    <row r="764" spans="76:76" x14ac:dyDescent="0.2">
      <c r="BX764" s="115"/>
    </row>
    <row r="765" spans="76:76" x14ac:dyDescent="0.2">
      <c r="BX765" s="115"/>
    </row>
    <row r="766" spans="76:76" x14ac:dyDescent="0.2">
      <c r="BX766" s="115"/>
    </row>
    <row r="767" spans="76:76" x14ac:dyDescent="0.2">
      <c r="BX767" s="115"/>
    </row>
    <row r="768" spans="76:76" x14ac:dyDescent="0.2">
      <c r="BX768" s="115"/>
    </row>
    <row r="769" spans="76:76" x14ac:dyDescent="0.2">
      <c r="BX769" s="115"/>
    </row>
    <row r="770" spans="76:76" x14ac:dyDescent="0.2">
      <c r="BX770" s="115"/>
    </row>
    <row r="771" spans="76:76" x14ac:dyDescent="0.2">
      <c r="BX771" s="115"/>
    </row>
    <row r="772" spans="76:76" x14ac:dyDescent="0.2">
      <c r="BX772" s="115"/>
    </row>
    <row r="773" spans="76:76" x14ac:dyDescent="0.2">
      <c r="BX773" s="115"/>
    </row>
    <row r="774" spans="76:76" x14ac:dyDescent="0.2">
      <c r="BX774" s="115"/>
    </row>
    <row r="775" spans="76:76" x14ac:dyDescent="0.2">
      <c r="BX775" s="115"/>
    </row>
    <row r="776" spans="76:76" x14ac:dyDescent="0.2">
      <c r="BX776" s="115"/>
    </row>
    <row r="777" spans="76:76" x14ac:dyDescent="0.2">
      <c r="BX777" s="115"/>
    </row>
    <row r="778" spans="76:76" x14ac:dyDescent="0.2">
      <c r="BX778" s="115"/>
    </row>
    <row r="779" spans="76:76" x14ac:dyDescent="0.2">
      <c r="BX779" s="115"/>
    </row>
    <row r="780" spans="76:76" x14ac:dyDescent="0.2">
      <c r="BX780" s="115"/>
    </row>
    <row r="781" spans="76:76" x14ac:dyDescent="0.2">
      <c r="BX781" s="115"/>
    </row>
    <row r="782" spans="76:76" x14ac:dyDescent="0.2">
      <c r="BX782" s="115"/>
    </row>
    <row r="783" spans="76:76" x14ac:dyDescent="0.2">
      <c r="BX783" s="115"/>
    </row>
    <row r="784" spans="76:76" x14ac:dyDescent="0.2">
      <c r="BX784" s="115"/>
    </row>
    <row r="785" spans="76:76" x14ac:dyDescent="0.2">
      <c r="BX785" s="115"/>
    </row>
    <row r="786" spans="76:76" x14ac:dyDescent="0.2">
      <c r="BX786" s="115"/>
    </row>
    <row r="787" spans="76:76" x14ac:dyDescent="0.2">
      <c r="BX787" s="115"/>
    </row>
    <row r="788" spans="76:76" x14ac:dyDescent="0.2">
      <c r="BX788" s="115"/>
    </row>
    <row r="789" spans="76:76" x14ac:dyDescent="0.2">
      <c r="BX789" s="115"/>
    </row>
    <row r="790" spans="76:76" x14ac:dyDescent="0.2">
      <c r="BX790" s="115"/>
    </row>
    <row r="791" spans="76:76" x14ac:dyDescent="0.2">
      <c r="BX791" s="115"/>
    </row>
    <row r="792" spans="76:76" x14ac:dyDescent="0.2">
      <c r="BX792" s="115"/>
    </row>
    <row r="793" spans="76:76" x14ac:dyDescent="0.2">
      <c r="BX793" s="115"/>
    </row>
    <row r="794" spans="76:76" x14ac:dyDescent="0.2">
      <c r="BX794" s="115"/>
    </row>
    <row r="795" spans="76:76" x14ac:dyDescent="0.2">
      <c r="BX795" s="115"/>
    </row>
    <row r="796" spans="76:76" x14ac:dyDescent="0.2">
      <c r="BX796" s="115"/>
    </row>
    <row r="797" spans="76:76" x14ac:dyDescent="0.2">
      <c r="BX797" s="115"/>
    </row>
    <row r="798" spans="76:76" x14ac:dyDescent="0.2">
      <c r="BX798" s="115"/>
    </row>
    <row r="799" spans="76:76" x14ac:dyDescent="0.2">
      <c r="BX799" s="115"/>
    </row>
    <row r="800" spans="76:76" x14ac:dyDescent="0.2">
      <c r="BX800" s="115"/>
    </row>
    <row r="801" spans="76:76" x14ac:dyDescent="0.2">
      <c r="BX801" s="115"/>
    </row>
    <row r="802" spans="76:76" x14ac:dyDescent="0.2">
      <c r="BX802" s="115"/>
    </row>
    <row r="803" spans="76:76" x14ac:dyDescent="0.2">
      <c r="BX803" s="115"/>
    </row>
    <row r="804" spans="76:76" x14ac:dyDescent="0.2">
      <c r="BX804" s="115"/>
    </row>
    <row r="805" spans="76:76" x14ac:dyDescent="0.2">
      <c r="BX805" s="115"/>
    </row>
    <row r="806" spans="76:76" x14ac:dyDescent="0.2">
      <c r="BX806" s="115"/>
    </row>
    <row r="807" spans="76:76" x14ac:dyDescent="0.2">
      <c r="BX807" s="115"/>
    </row>
    <row r="808" spans="76:76" x14ac:dyDescent="0.2">
      <c r="BX808" s="115"/>
    </row>
    <row r="809" spans="76:76" x14ac:dyDescent="0.2">
      <c r="BX809" s="115"/>
    </row>
    <row r="810" spans="76:76" x14ac:dyDescent="0.2">
      <c r="BX810" s="115"/>
    </row>
    <row r="811" spans="76:76" x14ac:dyDescent="0.2">
      <c r="BX811" s="115"/>
    </row>
    <row r="812" spans="76:76" x14ac:dyDescent="0.2">
      <c r="BX812" s="115"/>
    </row>
    <row r="813" spans="76:76" x14ac:dyDescent="0.2">
      <c r="BX813" s="115"/>
    </row>
    <row r="814" spans="76:76" x14ac:dyDescent="0.2">
      <c r="BX814" s="115"/>
    </row>
    <row r="815" spans="76:76" x14ac:dyDescent="0.2">
      <c r="BX815" s="115"/>
    </row>
    <row r="816" spans="76:76" x14ac:dyDescent="0.2">
      <c r="BX816" s="115"/>
    </row>
    <row r="817" spans="76:76" x14ac:dyDescent="0.2">
      <c r="BX817" s="115"/>
    </row>
    <row r="818" spans="76:76" x14ac:dyDescent="0.2">
      <c r="BX818" s="115"/>
    </row>
    <row r="819" spans="76:76" x14ac:dyDescent="0.2">
      <c r="BX819" s="115"/>
    </row>
    <row r="820" spans="76:76" x14ac:dyDescent="0.2">
      <c r="BX820" s="115"/>
    </row>
    <row r="821" spans="76:76" x14ac:dyDescent="0.2">
      <c r="BX821" s="115"/>
    </row>
    <row r="822" spans="76:76" x14ac:dyDescent="0.2">
      <c r="BX822" s="115"/>
    </row>
    <row r="823" spans="76:76" x14ac:dyDescent="0.2">
      <c r="BX823" s="115"/>
    </row>
    <row r="824" spans="76:76" x14ac:dyDescent="0.2">
      <c r="BX824" s="115"/>
    </row>
    <row r="825" spans="76:76" x14ac:dyDescent="0.2">
      <c r="BX825" s="115"/>
    </row>
    <row r="826" spans="76:76" x14ac:dyDescent="0.2">
      <c r="BX826" s="115"/>
    </row>
    <row r="827" spans="76:76" x14ac:dyDescent="0.2">
      <c r="BX827" s="115"/>
    </row>
    <row r="828" spans="76:76" x14ac:dyDescent="0.2">
      <c r="BX828" s="115"/>
    </row>
    <row r="829" spans="76:76" x14ac:dyDescent="0.2">
      <c r="BX829" s="115"/>
    </row>
    <row r="830" spans="76:76" x14ac:dyDescent="0.2">
      <c r="BX830" s="115"/>
    </row>
    <row r="831" spans="76:76" x14ac:dyDescent="0.2">
      <c r="BX831" s="115"/>
    </row>
    <row r="832" spans="76:76" x14ac:dyDescent="0.2">
      <c r="BX832" s="115"/>
    </row>
    <row r="833" spans="76:76" x14ac:dyDescent="0.2">
      <c r="BX833" s="115"/>
    </row>
    <row r="834" spans="76:76" x14ac:dyDescent="0.2">
      <c r="BX834" s="115"/>
    </row>
    <row r="835" spans="76:76" x14ac:dyDescent="0.2">
      <c r="BX835" s="115"/>
    </row>
    <row r="836" spans="76:76" x14ac:dyDescent="0.2">
      <c r="BX836" s="115"/>
    </row>
    <row r="837" spans="76:76" x14ac:dyDescent="0.2">
      <c r="BX837" s="115"/>
    </row>
    <row r="838" spans="76:76" x14ac:dyDescent="0.2">
      <c r="BX838" s="115"/>
    </row>
    <row r="839" spans="76:76" x14ac:dyDescent="0.2">
      <c r="BX839" s="115"/>
    </row>
    <row r="840" spans="76:76" x14ac:dyDescent="0.2">
      <c r="BX840" s="115"/>
    </row>
    <row r="841" spans="76:76" x14ac:dyDescent="0.2">
      <c r="BX841" s="115"/>
    </row>
    <row r="842" spans="76:76" x14ac:dyDescent="0.2">
      <c r="BX842" s="115"/>
    </row>
    <row r="843" spans="76:76" x14ac:dyDescent="0.2">
      <c r="BX843" s="115"/>
    </row>
    <row r="844" spans="76:76" x14ac:dyDescent="0.2">
      <c r="BX844" s="115"/>
    </row>
    <row r="845" spans="76:76" x14ac:dyDescent="0.2">
      <c r="BX845" s="115"/>
    </row>
    <row r="846" spans="76:76" x14ac:dyDescent="0.2">
      <c r="BX846" s="115"/>
    </row>
    <row r="847" spans="76:76" x14ac:dyDescent="0.2">
      <c r="BX847" s="115"/>
    </row>
    <row r="848" spans="76:76" x14ac:dyDescent="0.2">
      <c r="BX848" s="115"/>
    </row>
    <row r="849" spans="76:76" x14ac:dyDescent="0.2">
      <c r="BX849" s="115"/>
    </row>
    <row r="850" spans="76:76" x14ac:dyDescent="0.2">
      <c r="BX850" s="115"/>
    </row>
    <row r="851" spans="76:76" x14ac:dyDescent="0.2">
      <c r="BX851" s="115"/>
    </row>
    <row r="852" spans="76:76" x14ac:dyDescent="0.2">
      <c r="BX852" s="115"/>
    </row>
    <row r="853" spans="76:76" x14ac:dyDescent="0.2">
      <c r="BX853" s="115"/>
    </row>
    <row r="854" spans="76:76" x14ac:dyDescent="0.2">
      <c r="BX854" s="115"/>
    </row>
    <row r="855" spans="76:76" x14ac:dyDescent="0.2">
      <c r="BX855" s="115"/>
    </row>
    <row r="856" spans="76:76" x14ac:dyDescent="0.2">
      <c r="BX856" s="115"/>
    </row>
    <row r="857" spans="76:76" x14ac:dyDescent="0.2">
      <c r="BX857" s="115"/>
    </row>
    <row r="858" spans="76:76" x14ac:dyDescent="0.2">
      <c r="BX858" s="115"/>
    </row>
    <row r="859" spans="76:76" x14ac:dyDescent="0.2">
      <c r="BX859" s="115"/>
    </row>
    <row r="860" spans="76:76" x14ac:dyDescent="0.2">
      <c r="BX860" s="115"/>
    </row>
    <row r="861" spans="76:76" x14ac:dyDescent="0.2">
      <c r="BX861" s="115"/>
    </row>
    <row r="862" spans="76:76" x14ac:dyDescent="0.2">
      <c r="BX862" s="115"/>
    </row>
    <row r="863" spans="76:76" x14ac:dyDescent="0.2">
      <c r="BX863" s="115"/>
    </row>
    <row r="864" spans="76:76" x14ac:dyDescent="0.2">
      <c r="BX864" s="115"/>
    </row>
    <row r="865" spans="76:76" x14ac:dyDescent="0.2">
      <c r="BX865" s="115"/>
    </row>
    <row r="866" spans="76:76" x14ac:dyDescent="0.2">
      <c r="BX866" s="115"/>
    </row>
    <row r="867" spans="76:76" x14ac:dyDescent="0.2">
      <c r="BX867" s="115"/>
    </row>
    <row r="868" spans="76:76" x14ac:dyDescent="0.2">
      <c r="BX868" s="115"/>
    </row>
    <row r="869" spans="76:76" x14ac:dyDescent="0.2">
      <c r="BX869" s="115"/>
    </row>
    <row r="870" spans="76:76" x14ac:dyDescent="0.2">
      <c r="BX870" s="115"/>
    </row>
    <row r="871" spans="76:76" x14ac:dyDescent="0.2">
      <c r="BX871" s="115"/>
    </row>
    <row r="872" spans="76:76" x14ac:dyDescent="0.2">
      <c r="BX872" s="115"/>
    </row>
    <row r="873" spans="76:76" x14ac:dyDescent="0.2">
      <c r="BX873" s="115"/>
    </row>
    <row r="874" spans="76:76" x14ac:dyDescent="0.2">
      <c r="BX874" s="115"/>
    </row>
    <row r="875" spans="76:76" x14ac:dyDescent="0.2">
      <c r="BX875" s="115"/>
    </row>
    <row r="876" spans="76:76" x14ac:dyDescent="0.2">
      <c r="BX876" s="115"/>
    </row>
    <row r="877" spans="76:76" x14ac:dyDescent="0.2">
      <c r="BX877" s="115"/>
    </row>
    <row r="878" spans="76:76" x14ac:dyDescent="0.2">
      <c r="BX878" s="115"/>
    </row>
    <row r="879" spans="76:76" x14ac:dyDescent="0.2">
      <c r="BX879" s="115"/>
    </row>
    <row r="880" spans="76:76" x14ac:dyDescent="0.2">
      <c r="BX880" s="115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6</vt:lpstr>
      <vt:lpstr>9пр</vt:lpstr>
      <vt:lpstr>9</vt:lpstr>
      <vt:lpstr>7</vt:lpstr>
      <vt:lpstr>2.2</vt:lpstr>
      <vt:lpstr>2</vt:lpstr>
      <vt:lpstr>пр7</vt:lpstr>
      <vt:lpstr>6 (3)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пр7!Область_печати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2020-04-21T09:31:42Z</cp:lastPrinted>
  <dcterms:created xsi:type="dcterms:W3CDTF">1996-10-08T23:32:33Z</dcterms:created>
  <dcterms:modified xsi:type="dcterms:W3CDTF">2020-04-21T09:31:45Z</dcterms:modified>
</cp:coreProperties>
</file>