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Бюджет_7" sheetId="1" r:id="rId1"/>
  </sheets>
  <definedNames>
    <definedName name="_xlnm.Print_Titles" localSheetId="0">Бюджет_7!$12:$12</definedName>
    <definedName name="_xlnm.Print_Area" localSheetId="0">Бюджет_7!$A$1:$T$54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<sst xmlns="http://schemas.openxmlformats.org/spreadsheetml/2006/main" count="537" uniqueCount="76">
  <si>
    <t>Приложение №3</t>
  </si>
  <si>
    <t>к Решению Хурала представителей</t>
  </si>
  <si>
    <t xml:space="preserve">от   октября 2024 года  №       "О внесении  </t>
  </si>
  <si>
    <t>изменений в бюджет городского округа</t>
  </si>
  <si>
    <t xml:space="preserve">г. Ак-Довурак на 2024 год и на плановый </t>
  </si>
  <si>
    <t>период 2025-2026 годов"</t>
  </si>
  <si>
    <t>РАСПРЕДЕЛЕНИЕ</t>
  </si>
  <si>
    <t>БЮДЖЕТНЫХ АССИГНОВАНИЙ ЗА 2024 ГОД</t>
  </si>
  <si>
    <t>ПО РАЗДЕЛАМ И ПОДРАЗДЕЛАМ  РАСХОДОВ</t>
  </si>
  <si>
    <t>(тыс.руб)</t>
  </si>
  <si>
    <t>РзПр1</t>
  </si>
  <si>
    <t>Наименование</t>
  </si>
  <si>
    <t>ВР</t>
  </si>
  <si>
    <t>КЭСР1</t>
  </si>
  <si>
    <t>КЭСР2</t>
  </si>
  <si>
    <t>Код главы</t>
  </si>
  <si>
    <t>Раздел</t>
  </si>
  <si>
    <t>Подраздел</t>
  </si>
  <si>
    <t>ЦСР</t>
  </si>
  <si>
    <t xml:space="preserve">ВР </t>
  </si>
  <si>
    <t>КЭСР</t>
  </si>
  <si>
    <t>План</t>
  </si>
  <si>
    <t>Уточненный план</t>
  </si>
  <si>
    <t xml:space="preserve">Отклонение </t>
  </si>
  <si>
    <t>Профинснсировано</t>
  </si>
  <si>
    <t>Кассовый расход</t>
  </si>
  <si>
    <t>% исполнения</t>
  </si>
  <si>
    <t>1</t>
  </si>
  <si>
    <t>2</t>
  </si>
  <si>
    <t>3</t>
  </si>
  <si>
    <t>4</t>
  </si>
  <si>
    <t>5</t>
  </si>
  <si>
    <t>6</t>
  </si>
  <si>
    <t>7=5/4</t>
  </si>
  <si>
    <t>8=6/4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</si>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</sst>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000"/>
    <numFmt numFmtId="181" formatCode="#\ ##0.00;[Red]\-#\ ##0.00;0.00"/>
    <numFmt numFmtId="182" formatCode="00;[Red]\-00;&quot;&quot;"/>
    <numFmt numFmtId="183" formatCode="0000000;[Red]\-0000000;&quot;&quot;"/>
    <numFmt numFmtId="184" formatCode="0.0"/>
    <numFmt numFmtId="185" formatCode="#\ ##0.0;[Red]\-#\ ##0.0;0.0"/>
  </numFmts>
  <fonts count="31"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6"/>
      <name val="Times New Roman"/>
      <charset val="204"/>
    </font>
    <font>
      <sz val="16"/>
      <name val="Times New Roman"/>
      <charset val="204"/>
    </font>
    <font>
      <sz val="8"/>
      <name val="Times New Roman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top" wrapText="1"/>
      <protection hidden="1"/>
    </xf>
    <xf numFmtId="0" fontId="3" fillId="0" borderId="0" xfId="5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protection hidden="1"/>
    </xf>
    <xf numFmtId="180" fontId="7" fillId="0" borderId="2" xfId="0" applyNumberFormat="1" applyFont="1" applyBorder="1" applyAlignment="1" applyProtection="1">
      <alignment wrapText="1"/>
      <protection hidden="1"/>
    </xf>
    <xf numFmtId="180" fontId="7" fillId="2" borderId="2" xfId="0" applyNumberFormat="1" applyFont="1" applyFill="1" applyBorder="1" applyAlignment="1" applyProtection="1">
      <alignment wrapText="1"/>
      <protection hidden="1"/>
    </xf>
    <xf numFmtId="180" fontId="7" fillId="0" borderId="3" xfId="0" applyNumberFormat="1" applyFont="1" applyBorder="1" applyAlignment="1" applyProtection="1">
      <alignment wrapText="1"/>
      <protection hidden="1"/>
    </xf>
    <xf numFmtId="180" fontId="7" fillId="0" borderId="3" xfId="0" applyNumberFormat="1" applyFont="1" applyFill="1" applyBorder="1" applyAlignment="1" applyProtection="1">
      <alignment wrapText="1"/>
      <protection hidden="1"/>
    </xf>
    <xf numFmtId="180" fontId="7" fillId="2" borderId="3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protection hidden="1"/>
    </xf>
    <xf numFmtId="180" fontId="7" fillId="0" borderId="4" xfId="0" applyNumberFormat="1" applyFont="1" applyBorder="1" applyAlignment="1" applyProtection="1">
      <alignment wrapText="1"/>
      <protection hidden="1"/>
    </xf>
    <xf numFmtId="180" fontId="7" fillId="0" borderId="4" xfId="0" applyNumberFormat="1" applyFont="1" applyFill="1" applyBorder="1" applyAlignment="1" applyProtection="1">
      <alignment wrapText="1"/>
      <protection hidden="1"/>
    </xf>
    <xf numFmtId="181" fontId="8" fillId="0" borderId="5" xfId="0" applyNumberFormat="1" applyFont="1" applyBorder="1" applyProtection="1">
      <protection hidden="1"/>
    </xf>
    <xf numFmtId="181" fontId="8" fillId="0" borderId="5" xfId="0" applyNumberFormat="1" applyFont="1" applyFill="1" applyBorder="1" applyProtection="1">
      <protection hidden="1"/>
    </xf>
    <xf numFmtId="182" fontId="7" fillId="2" borderId="6" xfId="0" applyNumberFormat="1" applyFont="1" applyFill="1" applyBorder="1" applyProtection="1">
      <protection hidden="1"/>
    </xf>
    <xf numFmtId="183" fontId="6" fillId="2" borderId="1" xfId="0" applyNumberFormat="1" applyFont="1" applyFill="1" applyBorder="1" applyAlignment="1" applyProtection="1">
      <protection hidden="1"/>
    </xf>
    <xf numFmtId="182" fontId="7" fillId="0" borderId="7" xfId="0" applyNumberFormat="1" applyFont="1" applyFill="1" applyBorder="1" applyProtection="1">
      <protection hidden="1"/>
    </xf>
    <xf numFmtId="183" fontId="6" fillId="0" borderId="1" xfId="0" applyNumberFormat="1" applyFont="1" applyFill="1" applyBorder="1" applyAlignment="1" applyProtection="1">
      <protection hidden="1"/>
    </xf>
    <xf numFmtId="182" fontId="7" fillId="2" borderId="7" xfId="0" applyNumberFormat="1" applyFont="1" applyFill="1" applyBorder="1" applyProtection="1">
      <protection hidden="1"/>
    </xf>
    <xf numFmtId="181" fontId="2" fillId="2" borderId="1" xfId="0" applyNumberFormat="1" applyFont="1" applyFill="1" applyBorder="1" applyAlignment="1" applyProtection="1">
      <protection hidden="1"/>
    </xf>
    <xf numFmtId="182" fontId="7" fillId="0" borderId="8" xfId="0" applyNumberFormat="1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181" fontId="8" fillId="0" borderId="9" xfId="0" applyNumberFormat="1" applyFont="1" applyFill="1" applyBorder="1" applyProtection="1">
      <protection hidden="1"/>
    </xf>
    <xf numFmtId="0" fontId="1" fillId="0" borderId="0" xfId="50" applyFont="1" applyAlignment="1" applyProtection="1">
      <alignment horizontal="right"/>
      <protection hidden="1"/>
    </xf>
    <xf numFmtId="0" fontId="9" fillId="0" borderId="0" xfId="49" applyNumberFormat="1" applyFont="1" applyFill="1" applyAlignment="1" applyProtection="1">
      <protection hidden="1"/>
    </xf>
    <xf numFmtId="0" fontId="0" fillId="0" borderId="0" xfId="49" applyProtection="1">
      <protection hidden="1"/>
    </xf>
    <xf numFmtId="0" fontId="1" fillId="0" borderId="0" xfId="51" applyFont="1" applyFill="1" applyAlignment="1">
      <alignment horizontal="center"/>
    </xf>
    <xf numFmtId="0" fontId="0" fillId="0" borderId="0" xfId="49" applyNumberFormat="1" applyFont="1" applyFill="1" applyAlignment="1" applyProtection="1">
      <alignment horizontal="centerContinuous"/>
      <protection hidden="1"/>
    </xf>
    <xf numFmtId="0" fontId="1" fillId="0" borderId="0" xfId="0" applyFont="1" applyFill="1" applyAlignment="1">
      <alignment horizontal="right"/>
    </xf>
    <xf numFmtId="0" fontId="7" fillId="0" borderId="0" xfId="49" applyNumberFormat="1" applyFont="1" applyFill="1" applyAlignment="1" applyProtection="1">
      <alignment horizontal="centerContinuous" vertical="center"/>
      <protection hidden="1"/>
    </xf>
    <xf numFmtId="0" fontId="1" fillId="0" borderId="0" xfId="0" applyFont="1" applyFill="1" applyAlignment="1">
      <alignment horizontal="center"/>
    </xf>
    <xf numFmtId="0" fontId="8" fillId="0" borderId="0" xfId="49" applyNumberFormat="1" applyFont="1" applyFill="1" applyAlignment="1" applyProtection="1">
      <alignment horizontal="centerContinuous" vertical="center"/>
      <protection hidden="1"/>
    </xf>
    <xf numFmtId="0" fontId="7" fillId="0" borderId="0" xfId="49" applyNumberFormat="1" applyFont="1" applyFill="1" applyAlignment="1" applyProtection="1">
      <alignment vertical="top" wrapText="1"/>
      <protection hidden="1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NumberFormat="1" applyFont="1" applyFill="1" applyBorder="1" applyAlignment="1" applyProtection="1">
      <alignment horizontal="center" vertical="center"/>
      <protection hidden="1"/>
    </xf>
    <xf numFmtId="184" fontId="6" fillId="2" borderId="1" xfId="0" applyNumberFormat="1" applyFont="1" applyFill="1" applyBorder="1" applyAlignment="1" applyProtection="1">
      <protection hidden="1"/>
    </xf>
    <xf numFmtId="180" fontId="7" fillId="0" borderId="2" xfId="0" applyNumberFormat="1" applyFont="1" applyFill="1" applyBorder="1" applyAlignment="1" applyProtection="1">
      <alignment wrapText="1"/>
      <protection hidden="1"/>
    </xf>
    <xf numFmtId="184" fontId="6" fillId="0" borderId="1" xfId="0" applyNumberFormat="1" applyFont="1" applyFill="1" applyBorder="1" applyAlignment="1" applyProtection="1">
      <protection hidden="1"/>
    </xf>
    <xf numFmtId="184" fontId="2" fillId="2" borderId="1" xfId="0" applyNumberFormat="1" applyFont="1" applyFill="1" applyBorder="1" applyAlignment="1" applyProtection="1">
      <protection hidden="1"/>
    </xf>
    <xf numFmtId="181" fontId="8" fillId="0" borderId="5" xfId="0" applyNumberFormat="1" applyFont="1" applyFill="1" applyBorder="1" applyAlignment="1" applyProtection="1">
      <protection hidden="1"/>
    </xf>
    <xf numFmtId="0" fontId="8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182" fontId="7" fillId="0" borderId="6" xfId="0" applyNumberFormat="1" applyFont="1" applyFill="1" applyBorder="1" applyAlignment="1" applyProtection="1">
      <protection hidden="1"/>
    </xf>
    <xf numFmtId="181" fontId="7" fillId="0" borderId="6" xfId="0" applyNumberFormat="1" applyFont="1" applyFill="1" applyBorder="1" applyAlignment="1" applyProtection="1">
      <protection hidden="1"/>
    </xf>
    <xf numFmtId="10" fontId="7" fillId="0" borderId="6" xfId="0" applyNumberFormat="1" applyFont="1" applyFill="1" applyBorder="1" applyAlignment="1" applyProtection="1">
      <protection hidden="1"/>
    </xf>
    <xf numFmtId="10" fontId="7" fillId="0" borderId="13" xfId="0" applyNumberFormat="1" applyFont="1" applyFill="1" applyBorder="1" applyAlignment="1" applyProtection="1">
      <protection hidden="1"/>
    </xf>
    <xf numFmtId="182" fontId="1" fillId="0" borderId="1" xfId="0" applyNumberFormat="1" applyFont="1" applyBorder="1" applyProtection="1">
      <protection hidden="1"/>
    </xf>
    <xf numFmtId="182" fontId="7" fillId="0" borderId="7" xfId="0" applyNumberFormat="1" applyFont="1" applyFill="1" applyBorder="1" applyAlignment="1" applyProtection="1">
      <protection hidden="1"/>
    </xf>
    <xf numFmtId="181" fontId="7" fillId="0" borderId="7" xfId="0" applyNumberFormat="1" applyFont="1" applyFill="1" applyBorder="1" applyAlignment="1" applyProtection="1">
      <protection hidden="1"/>
    </xf>
    <xf numFmtId="10" fontId="7" fillId="0" borderId="7" xfId="0" applyNumberFormat="1" applyFont="1" applyFill="1" applyBorder="1" applyAlignment="1" applyProtection="1">
      <protection hidden="1"/>
    </xf>
    <xf numFmtId="10" fontId="7" fillId="0" borderId="16" xfId="0" applyNumberFormat="1" applyFont="1" applyFill="1" applyBorder="1" applyAlignment="1" applyProtection="1">
      <protection hidden="1"/>
    </xf>
    <xf numFmtId="181" fontId="3" fillId="0" borderId="1" xfId="0" applyNumberFormat="1" applyFont="1" applyBorder="1" applyProtection="1">
      <protection hidden="1"/>
    </xf>
    <xf numFmtId="182" fontId="7" fillId="0" borderId="8" xfId="0" applyNumberFormat="1" applyFont="1" applyFill="1" applyBorder="1" applyAlignment="1" applyProtection="1">
      <protection hidden="1"/>
    </xf>
    <xf numFmtId="181" fontId="7" fillId="0" borderId="8" xfId="0" applyNumberFormat="1" applyFont="1" applyFill="1" applyBorder="1" applyAlignment="1" applyProtection="1">
      <protection hidden="1"/>
    </xf>
    <xf numFmtId="10" fontId="7" fillId="0" borderId="8" xfId="0" applyNumberFormat="1" applyFont="1" applyFill="1" applyBorder="1" applyAlignment="1" applyProtection="1">
      <protection hidden="1"/>
    </xf>
    <xf numFmtId="10" fontId="7" fillId="0" borderId="15" xfId="0" applyNumberFormat="1" applyFont="1" applyFill="1" applyBorder="1" applyAlignment="1" applyProtection="1">
      <protection hidden="1"/>
    </xf>
    <xf numFmtId="181" fontId="8" fillId="0" borderId="9" xfId="0" applyNumberFormat="1" applyFont="1" applyFill="1" applyBorder="1" applyAlignment="1" applyProtection="1">
      <protection hidden="1"/>
    </xf>
    <xf numFmtId="10" fontId="8" fillId="0" borderId="9" xfId="0" applyNumberFormat="1" applyFont="1" applyFill="1" applyBorder="1" applyAlignment="1" applyProtection="1">
      <protection hidden="1"/>
    </xf>
    <xf numFmtId="10" fontId="8" fillId="0" borderId="17" xfId="0" applyNumberFormat="1" applyFont="1" applyFill="1" applyBorder="1" applyAlignment="1" applyProtection="1">
      <protection hidden="1"/>
    </xf>
    <xf numFmtId="183" fontId="1" fillId="0" borderId="1" xfId="0" applyNumberFormat="1" applyFont="1" applyBorder="1" applyProtection="1">
      <protection hidden="1"/>
    </xf>
    <xf numFmtId="181" fontId="1" fillId="0" borderId="1" xfId="0" applyNumberFormat="1" applyFont="1" applyBorder="1" applyProtection="1">
      <protection hidden="1"/>
    </xf>
    <xf numFmtId="185" fontId="3" fillId="0" borderId="1" xfId="0" applyNumberFormat="1" applyFont="1" applyBorder="1" applyProtection="1">
      <protection hidden="1"/>
    </xf>
    <xf numFmtId="180" fontId="7" fillId="0" borderId="2" xfId="0" applyNumberFormat="1" applyFont="1" applyFill="1" applyBorder="1" applyAlignment="1" applyProtection="1">
      <alignment vertical="center" wrapText="1"/>
      <protection hidden="1"/>
    </xf>
    <xf numFmtId="182" fontId="7" fillId="0" borderId="6" xfId="0" applyNumberFormat="1" applyFont="1" applyFill="1" applyBorder="1" applyAlignment="1" applyProtection="1">
      <protection hidden="1"/>
    </xf>
    <xf numFmtId="181" fontId="7" fillId="0" borderId="6" xfId="0" applyNumberFormat="1" applyFont="1" applyFill="1" applyBorder="1" applyAlignment="1" applyProtection="1">
      <protection hidden="1"/>
    </xf>
    <xf numFmtId="180" fontId="7" fillId="0" borderId="3" xfId="0" applyNumberFormat="1" applyFont="1" applyFill="1" applyBorder="1" applyAlignment="1" applyProtection="1">
      <alignment vertical="center" wrapText="1"/>
      <protection hidden="1"/>
    </xf>
    <xf numFmtId="182" fontId="7" fillId="0" borderId="7" xfId="0" applyNumberFormat="1" applyFont="1" applyFill="1" applyBorder="1" applyAlignment="1" applyProtection="1">
      <protection hidden="1"/>
    </xf>
    <xf numFmtId="181" fontId="7" fillId="0" borderId="7" xfId="0" applyNumberFormat="1" applyFont="1" applyFill="1" applyBorder="1" applyAlignment="1" applyProtection="1">
      <protection hidden="1"/>
    </xf>
    <xf numFmtId="180" fontId="7" fillId="0" borderId="4" xfId="0" applyNumberFormat="1" applyFont="1" applyFill="1" applyBorder="1" applyAlignment="1" applyProtection="1">
      <alignment vertical="center" wrapText="1"/>
      <protection hidden="1"/>
    </xf>
    <xf numFmtId="182" fontId="7" fillId="0" borderId="8" xfId="0" applyNumberFormat="1" applyFont="1" applyFill="1" applyBorder="1" applyAlignment="1" applyProtection="1">
      <protection hidden="1"/>
    </xf>
    <xf numFmtId="181" fontId="7" fillId="0" borderId="8" xfId="0" applyNumberFormat="1" applyFont="1" applyFill="1" applyBorder="1" applyAlignment="1" applyProtection="1">
      <protection hidden="1"/>
    </xf>
    <xf numFmtId="181" fontId="8" fillId="0" borderId="5" xfId="0" applyNumberFormat="1" applyFont="1" applyFill="1" applyBorder="1" applyAlignment="1" applyProtection="1">
      <alignment vertical="center"/>
      <protection hidden="1"/>
    </xf>
    <xf numFmtId="181" fontId="8" fillId="0" borderId="9" xfId="0" applyNumberFormat="1" applyFont="1" applyFill="1" applyBorder="1" applyAlignment="1" applyProtection="1">
      <protection hidden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_Измененные приложения 2006 года к 3 чт.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56"/>
  <sheetViews>
    <sheetView showGridLines="0" tabSelected="1" view="pageBreakPreview" zoomScaleNormal="100" topLeftCell="A23" workbookViewId="0">
      <selection activeCell="AY17" sqref="AY17"/>
    </sheetView>
  </sheetViews>
  <sheetFormatPr defaultColWidth="9.14285714285714" defaultRowHeight="12.75"/>
  <cols>
    <col min="1" max="1" width="2.71428571428571" style="1" customWidth="1"/>
    <col min="2" max="2" width="9.14285714285714" style="1" hidden="1" customWidth="1"/>
    <col min="3" max="3" width="45" style="1" customWidth="1"/>
    <col min="4" max="11" width="9.14285714285714" style="1" hidden="1" customWidth="1"/>
    <col min="12" max="12" width="7.14285714285714" style="1" customWidth="1"/>
    <col min="13" max="13" width="7.42857142857143" style="1" customWidth="1"/>
    <col min="14" max="16" width="9.14285714285714" style="1" hidden="1" customWidth="1"/>
    <col min="17" max="17" width="12.4285714285714" style="1" customWidth="1"/>
    <col min="18" max="18" width="11.7142857142857" style="1" customWidth="1"/>
    <col min="19" max="19" width="11.7142857142857" style="1" hidden="1" customWidth="1"/>
    <col min="20" max="20" width="11.7142857142857" style="1" customWidth="1"/>
    <col min="21" max="21" width="0.714285714285714" style="1" customWidth="1"/>
    <col min="22" max="23" width="9.14285714285714" style="1" customWidth="1"/>
    <col min="24" max="24" width="16.7142857142857" style="1" hidden="1" customWidth="1"/>
    <col min="25" max="26" width="9.14285714285714" style="1" hidden="1" customWidth="1"/>
    <col min="27" max="27" width="10.5714285714286" style="1" hidden="1" customWidth="1"/>
    <col min="28" max="28" width="11.4285714285714" style="1" hidden="1" customWidth="1"/>
    <col min="29" max="29" width="12.2857142857143" style="1" hidden="1" customWidth="1"/>
    <col min="30" max="44" width="9.14285714285714" style="1" hidden="1" customWidth="1"/>
    <col min="45" max="45" width="24.7142857142857" style="2" hidden="1" customWidth="1"/>
    <col min="46" max="47" width="9.14285714285714" style="1" hidden="1" customWidth="1"/>
    <col min="48" max="49" width="11.4285714285714" style="1" hidden="1" customWidth="1"/>
    <col min="50" max="50" width="11.4285714285714" style="1" customWidth="1"/>
    <col min="51" max="219" width="9.14285714285714" style="1" customWidth="1"/>
    <col min="220" max="16384" width="9.14285714285714" style="1"/>
  </cols>
  <sheetData>
    <row r="1" customHeight="1" spans="1:24">
      <c r="A1" s="3"/>
      <c r="B1" s="4"/>
      <c r="C1" s="4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39" t="s">
        <v>0</v>
      </c>
      <c r="R1" s="39"/>
      <c r="S1" s="39"/>
      <c r="T1" s="39"/>
      <c r="U1" s="6"/>
      <c r="W1" s="40"/>
      <c r="X1" s="41"/>
    </row>
    <row r="2" ht="16.5" customHeight="1" spans="1:24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2" t="s">
        <v>1</v>
      </c>
      <c r="R2" s="42"/>
      <c r="S2" s="42"/>
      <c r="T2" s="42"/>
      <c r="U2" s="6"/>
      <c r="W2" s="43"/>
      <c r="X2" s="43"/>
    </row>
    <row r="3" ht="14.25" customHeight="1" spans="1:24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4" t="s">
        <v>2</v>
      </c>
      <c r="R3" s="44"/>
      <c r="S3" s="44"/>
      <c r="T3" s="44"/>
      <c r="U3" s="6"/>
      <c r="W3" s="45"/>
      <c r="X3" s="45"/>
    </row>
    <row r="4" customHeight="1" spans="1:24">
      <c r="A4" s="10"/>
      <c r="B4" s="10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6" t="s">
        <v>3</v>
      </c>
      <c r="R4" s="46"/>
      <c r="S4" s="46"/>
      <c r="T4" s="46"/>
      <c r="U4" s="6"/>
      <c r="W4" s="47"/>
      <c r="X4" s="47"/>
    </row>
    <row r="5" customHeight="1" spans="1:24">
      <c r="A5" s="10"/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46" t="s">
        <v>4</v>
      </c>
      <c r="R5" s="46"/>
      <c r="S5" s="46"/>
      <c r="T5" s="46"/>
      <c r="U5" s="6"/>
      <c r="W5" s="47"/>
      <c r="X5" s="47"/>
    </row>
    <row r="6" customHeight="1" spans="1:2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6" t="s">
        <v>5</v>
      </c>
      <c r="R6" s="46"/>
      <c r="S6" s="46"/>
      <c r="T6" s="46"/>
      <c r="U6" s="6"/>
      <c r="W6" s="48"/>
      <c r="X6" s="48"/>
    </row>
    <row r="7" customHeight="1" spans="1:24">
      <c r="A7" s="14"/>
      <c r="B7" s="14"/>
      <c r="C7" s="15" t="s"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6"/>
      <c r="W7" s="48"/>
      <c r="X7" s="48"/>
    </row>
    <row r="8" customHeight="1" spans="1:24">
      <c r="A8" s="14"/>
      <c r="B8" s="14"/>
      <c r="C8" s="15" t="s">
        <v>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6"/>
      <c r="W8" s="48"/>
      <c r="X8" s="48"/>
    </row>
    <row r="9" customHeight="1" spans="1:24">
      <c r="A9" s="14"/>
      <c r="B9" s="14"/>
      <c r="C9" s="15" t="s">
        <v>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6"/>
      <c r="W9" s="48"/>
      <c r="X9" s="48"/>
    </row>
    <row r="10" customHeight="1" spans="1:2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9"/>
      <c r="S10" s="49"/>
      <c r="T10" s="49" t="s">
        <v>9</v>
      </c>
      <c r="U10" s="6"/>
      <c r="W10" s="48"/>
      <c r="X10" s="48"/>
    </row>
    <row r="11" ht="25.5" customHeight="1" spans="1:31">
      <c r="A11" s="16"/>
      <c r="B11" s="17" t="s">
        <v>10</v>
      </c>
      <c r="C11" s="17" t="s">
        <v>11</v>
      </c>
      <c r="D11" s="17"/>
      <c r="E11" s="17"/>
      <c r="F11" s="17"/>
      <c r="G11" s="17" t="s">
        <v>12</v>
      </c>
      <c r="H11" s="17" t="s">
        <v>13</v>
      </c>
      <c r="I11" s="17" t="s">
        <v>14</v>
      </c>
      <c r="J11" s="17" t="s">
        <v>11</v>
      </c>
      <c r="K11" s="17" t="s">
        <v>15</v>
      </c>
      <c r="L11" s="17" t="s">
        <v>16</v>
      </c>
      <c r="M11" s="17" t="s">
        <v>17</v>
      </c>
      <c r="N11" s="17" t="s">
        <v>18</v>
      </c>
      <c r="O11" s="17" t="s">
        <v>19</v>
      </c>
      <c r="P11" s="17" t="s">
        <v>20</v>
      </c>
      <c r="Q11" s="17" t="s">
        <v>21</v>
      </c>
      <c r="R11" s="17" t="s">
        <v>22</v>
      </c>
      <c r="S11" s="50"/>
      <c r="T11" s="17" t="s">
        <v>23</v>
      </c>
      <c r="U11" s="3"/>
      <c r="X11" s="51" t="s">
        <v>10</v>
      </c>
      <c r="Y11" s="58" t="s">
        <v>16</v>
      </c>
      <c r="Z11" s="58" t="s">
        <v>17</v>
      </c>
      <c r="AA11" s="59" t="s">
        <v>21</v>
      </c>
      <c r="AB11" s="58" t="s">
        <v>24</v>
      </c>
      <c r="AC11" s="58" t="s">
        <v>25</v>
      </c>
      <c r="AD11" s="58" t="s">
        <v>26</v>
      </c>
      <c r="AE11" s="60" t="s">
        <v>26</v>
      </c>
    </row>
    <row r="12" customHeight="1" spans="1:31">
      <c r="A12" s="16"/>
      <c r="B12" s="18"/>
      <c r="C12" s="18" t="s">
        <v>27</v>
      </c>
      <c r="D12" s="18"/>
      <c r="E12" s="18"/>
      <c r="F12" s="18"/>
      <c r="G12" s="18"/>
      <c r="H12" s="18"/>
      <c r="I12" s="18"/>
      <c r="J12" s="18">
        <v>1</v>
      </c>
      <c r="K12" s="18">
        <v>2</v>
      </c>
      <c r="L12" s="18" t="s">
        <v>28</v>
      </c>
      <c r="M12" s="18" t="s">
        <v>29</v>
      </c>
      <c r="N12" s="18">
        <v>5</v>
      </c>
      <c r="O12" s="18">
        <v>6</v>
      </c>
      <c r="P12" s="18">
        <v>7</v>
      </c>
      <c r="Q12" s="18"/>
      <c r="R12" s="18"/>
      <c r="S12" s="18" t="s">
        <v>30</v>
      </c>
      <c r="T12" s="18"/>
      <c r="U12" s="3"/>
      <c r="X12" s="52"/>
      <c r="Y12" s="61" t="s">
        <v>28</v>
      </c>
      <c r="Z12" s="61" t="s">
        <v>29</v>
      </c>
      <c r="AA12" s="61" t="s">
        <v>30</v>
      </c>
      <c r="AB12" s="62" t="s">
        <v>31</v>
      </c>
      <c r="AC12" s="61" t="s">
        <v>32</v>
      </c>
      <c r="AD12" s="61" t="s">
        <v>33</v>
      </c>
      <c r="AE12" s="63" t="s">
        <v>34</v>
      </c>
    </row>
    <row r="13" ht="20" customHeight="1" spans="1:49">
      <c r="A13" s="19"/>
      <c r="B13" s="20" t="s">
        <v>35</v>
      </c>
      <c r="C13" s="21" t="s">
        <v>35</v>
      </c>
      <c r="D13" s="21" t="s">
        <v>35</v>
      </c>
      <c r="E13" s="21" t="s">
        <v>35</v>
      </c>
      <c r="F13" s="21" t="s">
        <v>35</v>
      </c>
      <c r="G13" s="21" t="s">
        <v>35</v>
      </c>
      <c r="H13" s="21" t="s">
        <v>35</v>
      </c>
      <c r="I13" s="21" t="s">
        <v>35</v>
      </c>
      <c r="J13" s="21" t="s">
        <v>35</v>
      </c>
      <c r="K13" s="21" t="s">
        <v>35</v>
      </c>
      <c r="L13" s="30">
        <v>1</v>
      </c>
      <c r="M13" s="30">
        <v>0</v>
      </c>
      <c r="N13" s="31"/>
      <c r="O13" s="31"/>
      <c r="P13" s="31"/>
      <c r="Q13" s="53">
        <f>Q14+Q15+Q16+Q17+Q18+Q19+Q20</f>
        <v>42055</v>
      </c>
      <c r="R13" s="53">
        <f>R14+R15+R16+R17+R18+R19+R20</f>
        <v>40958.3657</v>
      </c>
      <c r="S13" s="53">
        <v>36708098</v>
      </c>
      <c r="T13" s="53">
        <f>R13-Q13</f>
        <v>-1096.6343</v>
      </c>
      <c r="U13" s="19"/>
      <c r="X13" s="54" t="s">
        <v>35</v>
      </c>
      <c r="Y13" s="64">
        <v>1</v>
      </c>
      <c r="Z13" s="64">
        <v>0</v>
      </c>
      <c r="AA13" s="65">
        <v>40712124.7</v>
      </c>
      <c r="AB13" s="65">
        <v>30378904.48</v>
      </c>
      <c r="AC13" s="65">
        <v>29811331.89</v>
      </c>
      <c r="AD13" s="66">
        <v>0.746188136921284</v>
      </c>
      <c r="AE13" s="67">
        <v>0.732247017557401</v>
      </c>
      <c r="AF13" s="68">
        <v>1</v>
      </c>
      <c r="AG13" s="68">
        <v>0</v>
      </c>
      <c r="AH13" s="81"/>
      <c r="AI13" s="81"/>
      <c r="AJ13" s="81"/>
      <c r="AK13" s="82">
        <v>42055</v>
      </c>
      <c r="AS13" s="84" t="s">
        <v>35</v>
      </c>
      <c r="AT13" s="85">
        <v>1</v>
      </c>
      <c r="AU13" s="85">
        <v>0</v>
      </c>
      <c r="AV13" s="86">
        <v>40958365.7</v>
      </c>
      <c r="AW13" s="86">
        <v>32767584.62</v>
      </c>
    </row>
    <row r="14" ht="21.75" customHeight="1" spans="1:49">
      <c r="A14" s="19"/>
      <c r="B14" s="22" t="s">
        <v>36</v>
      </c>
      <c r="C14" s="23" t="s">
        <v>36</v>
      </c>
      <c r="D14" s="23" t="s">
        <v>36</v>
      </c>
      <c r="E14" s="23" t="s">
        <v>36</v>
      </c>
      <c r="F14" s="23" t="s">
        <v>36</v>
      </c>
      <c r="G14" s="23" t="s">
        <v>36</v>
      </c>
      <c r="H14" s="23" t="s">
        <v>36</v>
      </c>
      <c r="I14" s="23" t="s">
        <v>36</v>
      </c>
      <c r="J14" s="23" t="s">
        <v>36</v>
      </c>
      <c r="K14" s="23" t="s">
        <v>36</v>
      </c>
      <c r="L14" s="32">
        <v>1</v>
      </c>
      <c r="M14" s="32">
        <v>2</v>
      </c>
      <c r="N14" s="33"/>
      <c r="O14" s="33"/>
      <c r="P14" s="33"/>
      <c r="Q14" s="55">
        <f>AK14</f>
        <v>1981</v>
      </c>
      <c r="R14" s="55">
        <f>AV14/1000</f>
        <v>2137.5852</v>
      </c>
      <c r="S14" s="55">
        <v>1904000</v>
      </c>
      <c r="T14" s="55">
        <f t="shared" ref="T14:T54" si="0">R14-Q14</f>
        <v>156.5852</v>
      </c>
      <c r="U14" s="19"/>
      <c r="X14" s="23" t="s">
        <v>36</v>
      </c>
      <c r="Y14" s="69">
        <v>1</v>
      </c>
      <c r="Z14" s="69">
        <v>2</v>
      </c>
      <c r="AA14" s="70">
        <v>2107585.2</v>
      </c>
      <c r="AB14" s="70">
        <v>1424225.47</v>
      </c>
      <c r="AC14" s="70">
        <v>1424225.47</v>
      </c>
      <c r="AD14" s="71">
        <v>0.675761753308953</v>
      </c>
      <c r="AE14" s="72">
        <v>0.675761753308953</v>
      </c>
      <c r="AF14" s="68">
        <v>1</v>
      </c>
      <c r="AG14" s="68">
        <v>2</v>
      </c>
      <c r="AH14" s="81"/>
      <c r="AI14" s="81"/>
      <c r="AJ14" s="81"/>
      <c r="AK14" s="82">
        <v>1981</v>
      </c>
      <c r="AS14" s="87" t="s">
        <v>36</v>
      </c>
      <c r="AT14" s="88">
        <v>1</v>
      </c>
      <c r="AU14" s="88">
        <v>2</v>
      </c>
      <c r="AV14" s="89">
        <v>2137585.2</v>
      </c>
      <c r="AW14" s="89">
        <v>1522792.47</v>
      </c>
    </row>
    <row r="15" ht="32.25" customHeight="1" spans="1:49">
      <c r="A15" s="19"/>
      <c r="B15" s="22" t="s">
        <v>37</v>
      </c>
      <c r="C15" s="23" t="s">
        <v>37</v>
      </c>
      <c r="D15" s="23" t="s">
        <v>37</v>
      </c>
      <c r="E15" s="23" t="s">
        <v>37</v>
      </c>
      <c r="F15" s="23" t="s">
        <v>37</v>
      </c>
      <c r="G15" s="23" t="s">
        <v>37</v>
      </c>
      <c r="H15" s="23" t="s">
        <v>37</v>
      </c>
      <c r="I15" s="23" t="s">
        <v>37</v>
      </c>
      <c r="J15" s="23" t="s">
        <v>37</v>
      </c>
      <c r="K15" s="23" t="s">
        <v>37</v>
      </c>
      <c r="L15" s="32">
        <v>1</v>
      </c>
      <c r="M15" s="32">
        <v>3</v>
      </c>
      <c r="N15" s="33"/>
      <c r="O15" s="33"/>
      <c r="P15" s="33"/>
      <c r="Q15" s="55">
        <f t="shared" ref="Q15:Q20" si="1">AK15</f>
        <v>4187</v>
      </c>
      <c r="R15" s="55">
        <f t="shared" ref="R15:R20" si="2">AV15/1000</f>
        <v>4909.508</v>
      </c>
      <c r="S15" s="55">
        <v>3798000</v>
      </c>
      <c r="T15" s="55">
        <f t="shared" si="0"/>
        <v>722.508</v>
      </c>
      <c r="U15" s="19"/>
      <c r="X15" s="23" t="s">
        <v>37</v>
      </c>
      <c r="Y15" s="69">
        <v>1</v>
      </c>
      <c r="Z15" s="69">
        <v>3</v>
      </c>
      <c r="AA15" s="70">
        <v>4879508</v>
      </c>
      <c r="AB15" s="70">
        <v>3977154.1</v>
      </c>
      <c r="AC15" s="70">
        <v>3977154.1</v>
      </c>
      <c r="AD15" s="71">
        <v>0.815072769631692</v>
      </c>
      <c r="AE15" s="72">
        <v>0.815072769631692</v>
      </c>
      <c r="AF15" s="68">
        <v>1</v>
      </c>
      <c r="AG15" s="68">
        <v>3</v>
      </c>
      <c r="AH15" s="81"/>
      <c r="AI15" s="81"/>
      <c r="AJ15" s="81"/>
      <c r="AK15" s="82">
        <v>4187</v>
      </c>
      <c r="AS15" s="87" t="s">
        <v>37</v>
      </c>
      <c r="AT15" s="88">
        <v>1</v>
      </c>
      <c r="AU15" s="88">
        <v>3</v>
      </c>
      <c r="AV15" s="89">
        <v>4909508</v>
      </c>
      <c r="AW15" s="89">
        <v>4253928.18</v>
      </c>
    </row>
    <row r="16" ht="32.25" customHeight="1" spans="1:49">
      <c r="A16" s="19"/>
      <c r="B16" s="22" t="s">
        <v>38</v>
      </c>
      <c r="C16" s="23" t="s">
        <v>38</v>
      </c>
      <c r="D16" s="23" t="s">
        <v>38</v>
      </c>
      <c r="E16" s="23" t="s">
        <v>38</v>
      </c>
      <c r="F16" s="23" t="s">
        <v>38</v>
      </c>
      <c r="G16" s="23" t="s">
        <v>38</v>
      </c>
      <c r="H16" s="23" t="s">
        <v>38</v>
      </c>
      <c r="I16" s="23" t="s">
        <v>38</v>
      </c>
      <c r="J16" s="23" t="s">
        <v>38</v>
      </c>
      <c r="K16" s="23" t="s">
        <v>38</v>
      </c>
      <c r="L16" s="32">
        <v>1</v>
      </c>
      <c r="M16" s="32">
        <v>4</v>
      </c>
      <c r="N16" s="33"/>
      <c r="O16" s="33"/>
      <c r="P16" s="33"/>
      <c r="Q16" s="55">
        <f t="shared" si="1"/>
        <v>24763</v>
      </c>
      <c r="R16" s="55">
        <f t="shared" si="2"/>
        <v>24294.37659</v>
      </c>
      <c r="S16" s="55">
        <v>21845998</v>
      </c>
      <c r="T16" s="55">
        <f t="shared" si="0"/>
        <v>-468.62341</v>
      </c>
      <c r="U16" s="19"/>
      <c r="X16" s="23" t="s">
        <v>38</v>
      </c>
      <c r="Y16" s="69">
        <v>1</v>
      </c>
      <c r="Z16" s="69">
        <v>4</v>
      </c>
      <c r="AA16" s="70">
        <v>24118135.59</v>
      </c>
      <c r="AB16" s="70">
        <v>18679540.85</v>
      </c>
      <c r="AC16" s="70">
        <v>18139879.8</v>
      </c>
      <c r="AD16" s="71">
        <v>0.774501858997137</v>
      </c>
      <c r="AE16" s="72">
        <v>0.752126122365829</v>
      </c>
      <c r="AF16" s="68">
        <v>1</v>
      </c>
      <c r="AG16" s="68">
        <v>4</v>
      </c>
      <c r="AH16" s="81"/>
      <c r="AI16" s="81"/>
      <c r="AJ16" s="81"/>
      <c r="AK16" s="82">
        <v>24763</v>
      </c>
      <c r="AS16" s="87" t="s">
        <v>38</v>
      </c>
      <c r="AT16" s="88">
        <v>1</v>
      </c>
      <c r="AU16" s="88">
        <v>4</v>
      </c>
      <c r="AV16" s="89">
        <v>24294376.59</v>
      </c>
      <c r="AW16" s="89">
        <v>19905799.89</v>
      </c>
    </row>
    <row r="17" ht="21" customHeight="1" spans="1:49">
      <c r="A17" s="19"/>
      <c r="B17" s="22" t="s">
        <v>39</v>
      </c>
      <c r="C17" s="23" t="s">
        <v>39</v>
      </c>
      <c r="D17" s="23" t="s">
        <v>39</v>
      </c>
      <c r="E17" s="23" t="s">
        <v>39</v>
      </c>
      <c r="F17" s="23" t="s">
        <v>39</v>
      </c>
      <c r="G17" s="23" t="s">
        <v>39</v>
      </c>
      <c r="H17" s="23" t="s">
        <v>39</v>
      </c>
      <c r="I17" s="23" t="s">
        <v>39</v>
      </c>
      <c r="J17" s="23" t="s">
        <v>39</v>
      </c>
      <c r="K17" s="23" t="s">
        <v>39</v>
      </c>
      <c r="L17" s="32">
        <v>1</v>
      </c>
      <c r="M17" s="32">
        <v>5</v>
      </c>
      <c r="N17" s="33"/>
      <c r="O17" s="33"/>
      <c r="P17" s="33"/>
      <c r="Q17" s="55">
        <f t="shared" si="1"/>
        <v>11</v>
      </c>
      <c r="R17" s="55">
        <f t="shared" si="2"/>
        <v>11</v>
      </c>
      <c r="S17" s="55">
        <v>8331000</v>
      </c>
      <c r="T17" s="55">
        <f t="shared" si="0"/>
        <v>0</v>
      </c>
      <c r="U17" s="19"/>
      <c r="X17" s="23" t="s">
        <v>39</v>
      </c>
      <c r="Y17" s="69">
        <v>1</v>
      </c>
      <c r="Z17" s="69">
        <v>5</v>
      </c>
      <c r="AA17" s="70">
        <v>11000</v>
      </c>
      <c r="AB17" s="70">
        <v>0</v>
      </c>
      <c r="AC17" s="70">
        <v>0</v>
      </c>
      <c r="AD17" s="71">
        <v>0</v>
      </c>
      <c r="AE17" s="72">
        <v>0</v>
      </c>
      <c r="AF17" s="68">
        <v>1</v>
      </c>
      <c r="AG17" s="68">
        <v>5</v>
      </c>
      <c r="AH17" s="81"/>
      <c r="AI17" s="81"/>
      <c r="AJ17" s="81"/>
      <c r="AK17" s="82">
        <v>11</v>
      </c>
      <c r="AS17" s="87" t="s">
        <v>39</v>
      </c>
      <c r="AT17" s="88">
        <v>1</v>
      </c>
      <c r="AU17" s="88">
        <v>5</v>
      </c>
      <c r="AV17" s="89">
        <v>11000</v>
      </c>
      <c r="AW17" s="89">
        <v>0</v>
      </c>
    </row>
    <row r="18" ht="37" customHeight="1" spans="1:49">
      <c r="A18" s="19"/>
      <c r="B18" s="22" t="s">
        <v>40</v>
      </c>
      <c r="C18" s="23" t="s">
        <v>40</v>
      </c>
      <c r="D18" s="23" t="s">
        <v>40</v>
      </c>
      <c r="E18" s="23" t="s">
        <v>40</v>
      </c>
      <c r="F18" s="23" t="s">
        <v>40</v>
      </c>
      <c r="G18" s="23" t="s">
        <v>40</v>
      </c>
      <c r="H18" s="23" t="s">
        <v>40</v>
      </c>
      <c r="I18" s="23" t="s">
        <v>40</v>
      </c>
      <c r="J18" s="23" t="s">
        <v>40</v>
      </c>
      <c r="K18" s="23" t="s">
        <v>40</v>
      </c>
      <c r="L18" s="32">
        <v>1</v>
      </c>
      <c r="M18" s="32">
        <v>6</v>
      </c>
      <c r="N18" s="33"/>
      <c r="O18" s="33"/>
      <c r="P18" s="33"/>
      <c r="Q18" s="55">
        <f t="shared" si="1"/>
        <v>10182</v>
      </c>
      <c r="R18" s="55">
        <f t="shared" si="2"/>
        <v>8303.265</v>
      </c>
      <c r="S18" s="55">
        <v>100000</v>
      </c>
      <c r="T18" s="55">
        <f t="shared" si="0"/>
        <v>-1878.735</v>
      </c>
      <c r="U18" s="19"/>
      <c r="X18" s="23" t="s">
        <v>40</v>
      </c>
      <c r="Y18" s="69">
        <v>1</v>
      </c>
      <c r="Z18" s="69">
        <v>6</v>
      </c>
      <c r="AA18" s="70">
        <v>8293265</v>
      </c>
      <c r="AB18" s="70">
        <v>5496844.15</v>
      </c>
      <c r="AC18" s="70">
        <v>5492771.15</v>
      </c>
      <c r="AD18" s="71">
        <v>0.662808212447088</v>
      </c>
      <c r="AE18" s="72">
        <v>0.662317091037125</v>
      </c>
      <c r="AF18" s="68">
        <v>1</v>
      </c>
      <c r="AG18" s="68">
        <v>6</v>
      </c>
      <c r="AH18" s="81"/>
      <c r="AI18" s="81"/>
      <c r="AJ18" s="81"/>
      <c r="AK18" s="82">
        <v>10182</v>
      </c>
      <c r="AS18" s="87" t="s">
        <v>40</v>
      </c>
      <c r="AT18" s="88">
        <v>1</v>
      </c>
      <c r="AU18" s="88">
        <v>6</v>
      </c>
      <c r="AV18" s="89">
        <v>8303265</v>
      </c>
      <c r="AW18" s="89">
        <v>6246824.17</v>
      </c>
    </row>
    <row r="19" ht="15" customHeight="1" spans="1:49">
      <c r="A19" s="19"/>
      <c r="B19" s="22" t="s">
        <v>41</v>
      </c>
      <c r="C19" s="23" t="s">
        <v>41</v>
      </c>
      <c r="D19" s="23" t="s">
        <v>41</v>
      </c>
      <c r="E19" s="23" t="s">
        <v>41</v>
      </c>
      <c r="F19" s="23" t="s">
        <v>41</v>
      </c>
      <c r="G19" s="23" t="s">
        <v>41</v>
      </c>
      <c r="H19" s="23" t="s">
        <v>41</v>
      </c>
      <c r="I19" s="23" t="s">
        <v>41</v>
      </c>
      <c r="J19" s="23" t="s">
        <v>41</v>
      </c>
      <c r="K19" s="23" t="s">
        <v>41</v>
      </c>
      <c r="L19" s="32">
        <v>1</v>
      </c>
      <c r="M19" s="32">
        <v>11</v>
      </c>
      <c r="N19" s="33"/>
      <c r="O19" s="33"/>
      <c r="P19" s="33"/>
      <c r="Q19" s="55">
        <f t="shared" si="1"/>
        <v>200</v>
      </c>
      <c r="R19" s="55">
        <f t="shared" si="2"/>
        <v>200</v>
      </c>
      <c r="S19" s="55">
        <v>729100</v>
      </c>
      <c r="T19" s="55">
        <f t="shared" si="0"/>
        <v>0</v>
      </c>
      <c r="U19" s="19"/>
      <c r="X19" s="23" t="s">
        <v>41</v>
      </c>
      <c r="Y19" s="69">
        <v>1</v>
      </c>
      <c r="Z19" s="69">
        <v>11</v>
      </c>
      <c r="AA19" s="70">
        <v>200000</v>
      </c>
      <c r="AB19" s="70">
        <v>0</v>
      </c>
      <c r="AC19" s="70">
        <v>0</v>
      </c>
      <c r="AD19" s="71">
        <v>0</v>
      </c>
      <c r="AE19" s="72">
        <v>0</v>
      </c>
      <c r="AF19" s="68">
        <v>1</v>
      </c>
      <c r="AG19" s="68">
        <v>11</v>
      </c>
      <c r="AH19" s="81"/>
      <c r="AI19" s="81"/>
      <c r="AJ19" s="81"/>
      <c r="AK19" s="82">
        <v>200</v>
      </c>
      <c r="AS19" s="87" t="s">
        <v>41</v>
      </c>
      <c r="AT19" s="88">
        <v>1</v>
      </c>
      <c r="AU19" s="88">
        <v>11</v>
      </c>
      <c r="AV19" s="89">
        <v>200000</v>
      </c>
      <c r="AW19" s="89">
        <v>0</v>
      </c>
    </row>
    <row r="20" ht="15" customHeight="1" spans="1:49">
      <c r="A20" s="19"/>
      <c r="B20" s="22" t="s">
        <v>42</v>
      </c>
      <c r="C20" s="23" t="s">
        <v>42</v>
      </c>
      <c r="D20" s="23" t="s">
        <v>42</v>
      </c>
      <c r="E20" s="23" t="s">
        <v>42</v>
      </c>
      <c r="F20" s="23" t="s">
        <v>42</v>
      </c>
      <c r="G20" s="23" t="s">
        <v>42</v>
      </c>
      <c r="H20" s="23" t="s">
        <v>42</v>
      </c>
      <c r="I20" s="23" t="s">
        <v>42</v>
      </c>
      <c r="J20" s="23" t="s">
        <v>42</v>
      </c>
      <c r="K20" s="23" t="s">
        <v>42</v>
      </c>
      <c r="L20" s="32">
        <v>1</v>
      </c>
      <c r="M20" s="32">
        <v>13</v>
      </c>
      <c r="N20" s="33"/>
      <c r="O20" s="33"/>
      <c r="P20" s="33"/>
      <c r="Q20" s="55">
        <f t="shared" si="1"/>
        <v>731</v>
      </c>
      <c r="R20" s="55">
        <f t="shared" si="2"/>
        <v>1102.63091</v>
      </c>
      <c r="S20" s="55">
        <v>1439800</v>
      </c>
      <c r="T20" s="55">
        <f t="shared" si="0"/>
        <v>371.63091</v>
      </c>
      <c r="U20" s="19"/>
      <c r="X20" s="23" t="s">
        <v>42</v>
      </c>
      <c r="Y20" s="69">
        <v>1</v>
      </c>
      <c r="Z20" s="69">
        <v>13</v>
      </c>
      <c r="AA20" s="70">
        <v>1102630.91</v>
      </c>
      <c r="AB20" s="70">
        <v>801139.91</v>
      </c>
      <c r="AC20" s="70">
        <v>777301.37</v>
      </c>
      <c r="AD20" s="71">
        <v>0.726571242230095</v>
      </c>
      <c r="AE20" s="72">
        <v>0.704951550832182</v>
      </c>
      <c r="AF20" s="68">
        <v>1</v>
      </c>
      <c r="AG20" s="68">
        <v>13</v>
      </c>
      <c r="AH20" s="81"/>
      <c r="AI20" s="81"/>
      <c r="AJ20" s="81"/>
      <c r="AK20" s="82">
        <v>731</v>
      </c>
      <c r="AS20" s="87" t="s">
        <v>42</v>
      </c>
      <c r="AT20" s="88">
        <v>1</v>
      </c>
      <c r="AU20" s="88">
        <v>13</v>
      </c>
      <c r="AV20" s="89">
        <v>1102630.91</v>
      </c>
      <c r="AW20" s="89">
        <v>838239.91</v>
      </c>
    </row>
    <row r="21" ht="15" customHeight="1" spans="1:49">
      <c r="A21" s="19"/>
      <c r="B21" s="22" t="s">
        <v>43</v>
      </c>
      <c r="C21" s="24" t="s">
        <v>43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  <c r="K21" s="24" t="s">
        <v>43</v>
      </c>
      <c r="L21" s="34">
        <v>2</v>
      </c>
      <c r="M21" s="34">
        <v>0</v>
      </c>
      <c r="N21" s="31"/>
      <c r="O21" s="31"/>
      <c r="P21" s="31"/>
      <c r="Q21" s="53">
        <f>Q22</f>
        <v>0</v>
      </c>
      <c r="R21" s="53">
        <f>R22</f>
        <v>1876.9</v>
      </c>
      <c r="S21" s="53">
        <v>1439800</v>
      </c>
      <c r="T21" s="53">
        <f t="shared" si="0"/>
        <v>1876.9</v>
      </c>
      <c r="U21" s="19"/>
      <c r="X21" s="23" t="s">
        <v>43</v>
      </c>
      <c r="Y21" s="69">
        <v>2</v>
      </c>
      <c r="Z21" s="69">
        <v>0</v>
      </c>
      <c r="AA21" s="70">
        <v>1876900</v>
      </c>
      <c r="AB21" s="70">
        <v>1244458.47</v>
      </c>
      <c r="AC21" s="70">
        <v>1233217.03</v>
      </c>
      <c r="AD21" s="71">
        <v>0.663039304171773</v>
      </c>
      <c r="AE21" s="72">
        <v>0.657049938728755</v>
      </c>
      <c r="AF21" s="68">
        <v>3</v>
      </c>
      <c r="AG21" s="68">
        <v>0</v>
      </c>
      <c r="AH21" s="81"/>
      <c r="AI21" s="81"/>
      <c r="AJ21" s="81"/>
      <c r="AK21" s="82">
        <v>5655</v>
      </c>
      <c r="AS21" s="87" t="s">
        <v>43</v>
      </c>
      <c r="AT21" s="88">
        <v>2</v>
      </c>
      <c r="AU21" s="88">
        <v>0</v>
      </c>
      <c r="AV21" s="89">
        <v>1876900</v>
      </c>
      <c r="AW21" s="89">
        <v>1305133.47</v>
      </c>
    </row>
    <row r="22" ht="21.75" customHeight="1" spans="1:49">
      <c r="A22" s="19"/>
      <c r="B22" s="22" t="s">
        <v>44</v>
      </c>
      <c r="C22" s="23" t="s">
        <v>44</v>
      </c>
      <c r="D22" s="23" t="s">
        <v>44</v>
      </c>
      <c r="E22" s="23" t="s">
        <v>44</v>
      </c>
      <c r="F22" s="23" t="s">
        <v>44</v>
      </c>
      <c r="G22" s="23" t="s">
        <v>44</v>
      </c>
      <c r="H22" s="23" t="s">
        <v>44</v>
      </c>
      <c r="I22" s="23" t="s">
        <v>44</v>
      </c>
      <c r="J22" s="23" t="s">
        <v>44</v>
      </c>
      <c r="K22" s="23" t="s">
        <v>44</v>
      </c>
      <c r="L22" s="32">
        <v>2</v>
      </c>
      <c r="M22" s="32">
        <v>3</v>
      </c>
      <c r="N22" s="33"/>
      <c r="O22" s="33"/>
      <c r="P22" s="33"/>
      <c r="Q22" s="55">
        <v>0</v>
      </c>
      <c r="R22" s="55">
        <f t="shared" ref="R22:R27" si="3">AV22/1000</f>
        <v>1876.9</v>
      </c>
      <c r="S22" s="55">
        <v>5810400</v>
      </c>
      <c r="T22" s="55">
        <f t="shared" si="0"/>
        <v>1876.9</v>
      </c>
      <c r="U22" s="19"/>
      <c r="X22" s="23" t="s">
        <v>44</v>
      </c>
      <c r="Y22" s="69">
        <v>2</v>
      </c>
      <c r="Z22" s="69">
        <v>3</v>
      </c>
      <c r="AA22" s="70">
        <v>1876900</v>
      </c>
      <c r="AB22" s="70">
        <v>1244458.47</v>
      </c>
      <c r="AC22" s="70">
        <v>1233217.03</v>
      </c>
      <c r="AD22" s="71">
        <v>0.663039304171773</v>
      </c>
      <c r="AE22" s="72">
        <v>0.657049938728755</v>
      </c>
      <c r="AF22" s="68">
        <v>3</v>
      </c>
      <c r="AG22" s="68">
        <v>9</v>
      </c>
      <c r="AH22" s="81"/>
      <c r="AI22" s="81"/>
      <c r="AJ22" s="81"/>
      <c r="AK22" s="82">
        <v>2731</v>
      </c>
      <c r="AS22" s="87" t="s">
        <v>44</v>
      </c>
      <c r="AT22" s="88">
        <v>2</v>
      </c>
      <c r="AU22" s="88">
        <v>3</v>
      </c>
      <c r="AV22" s="89">
        <v>1876900</v>
      </c>
      <c r="AW22" s="89">
        <v>1305133.47</v>
      </c>
    </row>
    <row r="23" ht="24" customHeight="1" spans="1:49">
      <c r="A23" s="19"/>
      <c r="B23" s="22" t="s">
        <v>45</v>
      </c>
      <c r="C23" s="24" t="s">
        <v>45</v>
      </c>
      <c r="D23" s="24" t="s">
        <v>45</v>
      </c>
      <c r="E23" s="24" t="s">
        <v>45</v>
      </c>
      <c r="F23" s="24" t="s">
        <v>45</v>
      </c>
      <c r="G23" s="24" t="s">
        <v>45</v>
      </c>
      <c r="H23" s="24" t="s">
        <v>45</v>
      </c>
      <c r="I23" s="24" t="s">
        <v>45</v>
      </c>
      <c r="J23" s="24" t="s">
        <v>45</v>
      </c>
      <c r="K23" s="24" t="s">
        <v>45</v>
      </c>
      <c r="L23" s="34">
        <v>3</v>
      </c>
      <c r="M23" s="34">
        <v>0</v>
      </c>
      <c r="N23" s="31"/>
      <c r="O23" s="31"/>
      <c r="P23" s="31"/>
      <c r="Q23" s="53">
        <f>Q24+Q25</f>
        <v>5655</v>
      </c>
      <c r="R23" s="53">
        <f>R24+R25</f>
        <v>4188.22385</v>
      </c>
      <c r="S23" s="53">
        <v>2521000</v>
      </c>
      <c r="T23" s="53">
        <f t="shared" si="0"/>
        <v>-1466.77615</v>
      </c>
      <c r="U23" s="19"/>
      <c r="X23" s="23" t="s">
        <v>45</v>
      </c>
      <c r="Y23" s="69">
        <v>3</v>
      </c>
      <c r="Z23" s="69">
        <v>0</v>
      </c>
      <c r="AA23" s="70">
        <v>4172264.85</v>
      </c>
      <c r="AB23" s="70">
        <v>3581382.59</v>
      </c>
      <c r="AC23" s="70">
        <v>3571522</v>
      </c>
      <c r="AD23" s="71">
        <v>0.858378535101864</v>
      </c>
      <c r="AE23" s="72">
        <v>0.856015168835698</v>
      </c>
      <c r="AF23" s="68">
        <v>3</v>
      </c>
      <c r="AG23" s="68">
        <v>14</v>
      </c>
      <c r="AH23" s="81"/>
      <c r="AI23" s="81"/>
      <c r="AJ23" s="81"/>
      <c r="AK23" s="82">
        <v>2924</v>
      </c>
      <c r="AS23" s="87" t="s">
        <v>45</v>
      </c>
      <c r="AT23" s="88">
        <v>3</v>
      </c>
      <c r="AU23" s="88">
        <v>0</v>
      </c>
      <c r="AV23" s="89">
        <v>4188223.85</v>
      </c>
      <c r="AW23" s="89">
        <v>3770652.59</v>
      </c>
    </row>
    <row r="24" ht="21.75" customHeight="1" spans="1:49">
      <c r="A24" s="19"/>
      <c r="B24" s="22" t="s">
        <v>46</v>
      </c>
      <c r="C24" s="23" t="s">
        <v>46</v>
      </c>
      <c r="D24" s="23" t="s">
        <v>46</v>
      </c>
      <c r="E24" s="23" t="s">
        <v>46</v>
      </c>
      <c r="F24" s="23" t="s">
        <v>46</v>
      </c>
      <c r="G24" s="23" t="s">
        <v>46</v>
      </c>
      <c r="H24" s="23" t="s">
        <v>46</v>
      </c>
      <c r="I24" s="23" t="s">
        <v>46</v>
      </c>
      <c r="J24" s="23" t="s">
        <v>46</v>
      </c>
      <c r="K24" s="23" t="s">
        <v>46</v>
      </c>
      <c r="L24" s="32">
        <v>3</v>
      </c>
      <c r="M24" s="32">
        <v>9</v>
      </c>
      <c r="N24" s="33"/>
      <c r="O24" s="33"/>
      <c r="P24" s="33"/>
      <c r="Q24" s="55">
        <f>AK22</f>
        <v>2731</v>
      </c>
      <c r="R24" s="55">
        <f t="shared" si="3"/>
        <v>2678.15</v>
      </c>
      <c r="S24" s="55">
        <v>3289400</v>
      </c>
      <c r="T24" s="55">
        <f t="shared" si="0"/>
        <v>-52.8499999999999</v>
      </c>
      <c r="U24" s="19"/>
      <c r="X24" s="23" t="s">
        <v>46</v>
      </c>
      <c r="Y24" s="69">
        <v>3</v>
      </c>
      <c r="Z24" s="69">
        <v>9</v>
      </c>
      <c r="AA24" s="70">
        <v>2662700</v>
      </c>
      <c r="AB24" s="70">
        <v>2105147.74</v>
      </c>
      <c r="AC24" s="70">
        <v>2105147.74</v>
      </c>
      <c r="AD24" s="71">
        <v>0.790606429563977</v>
      </c>
      <c r="AE24" s="72">
        <v>0.790606429563977</v>
      </c>
      <c r="AF24" s="68">
        <v>4</v>
      </c>
      <c r="AG24" s="68">
        <v>0</v>
      </c>
      <c r="AH24" s="81"/>
      <c r="AI24" s="81"/>
      <c r="AJ24" s="81"/>
      <c r="AK24" s="82">
        <v>22637</v>
      </c>
      <c r="AS24" s="87" t="s">
        <v>46</v>
      </c>
      <c r="AT24" s="88">
        <v>3</v>
      </c>
      <c r="AU24" s="88">
        <v>9</v>
      </c>
      <c r="AV24" s="89">
        <v>2678150</v>
      </c>
      <c r="AW24" s="89">
        <v>2293908.74</v>
      </c>
    </row>
    <row r="25" ht="15" customHeight="1" spans="1:49">
      <c r="A25" s="19"/>
      <c r="B25" s="22" t="s">
        <v>47</v>
      </c>
      <c r="C25" s="23" t="s">
        <v>47</v>
      </c>
      <c r="D25" s="23" t="s">
        <v>47</v>
      </c>
      <c r="E25" s="23" t="s">
        <v>47</v>
      </c>
      <c r="F25" s="23" t="s">
        <v>47</v>
      </c>
      <c r="G25" s="23" t="s">
        <v>47</v>
      </c>
      <c r="H25" s="23" t="s">
        <v>47</v>
      </c>
      <c r="I25" s="23" t="s">
        <v>47</v>
      </c>
      <c r="J25" s="23" t="s">
        <v>47</v>
      </c>
      <c r="K25" s="23" t="s">
        <v>47</v>
      </c>
      <c r="L25" s="32">
        <v>3</v>
      </c>
      <c r="M25" s="32">
        <v>14</v>
      </c>
      <c r="N25" s="33"/>
      <c r="O25" s="33"/>
      <c r="P25" s="33"/>
      <c r="Q25" s="55">
        <f>AK23</f>
        <v>2924</v>
      </c>
      <c r="R25" s="55">
        <f t="shared" si="3"/>
        <v>1510.07385</v>
      </c>
      <c r="S25" s="55">
        <v>25138756</v>
      </c>
      <c r="T25" s="55">
        <f t="shared" si="0"/>
        <v>-1413.92615</v>
      </c>
      <c r="U25" s="19"/>
      <c r="X25" s="23" t="s">
        <v>47</v>
      </c>
      <c r="Y25" s="69">
        <v>3</v>
      </c>
      <c r="Z25" s="69">
        <v>14</v>
      </c>
      <c r="AA25" s="70">
        <v>1509564.85</v>
      </c>
      <c r="AB25" s="70">
        <v>1476234.85</v>
      </c>
      <c r="AC25" s="70">
        <v>1466374.26</v>
      </c>
      <c r="AD25" s="71">
        <v>0.977920789557335</v>
      </c>
      <c r="AE25" s="72">
        <v>0.971388715098924</v>
      </c>
      <c r="AF25" s="68">
        <v>4</v>
      </c>
      <c r="AG25" s="68">
        <v>5</v>
      </c>
      <c r="AH25" s="81"/>
      <c r="AI25" s="81"/>
      <c r="AJ25" s="81"/>
      <c r="AK25" s="82">
        <v>393</v>
      </c>
      <c r="AS25" s="87" t="s">
        <v>47</v>
      </c>
      <c r="AT25" s="88">
        <v>3</v>
      </c>
      <c r="AU25" s="88">
        <v>14</v>
      </c>
      <c r="AV25" s="89">
        <v>1510073.85</v>
      </c>
      <c r="AW25" s="89">
        <v>1476743.85</v>
      </c>
    </row>
    <row r="26" ht="15" customHeight="1" spans="1:49">
      <c r="A26" s="19"/>
      <c r="B26" s="22" t="s">
        <v>48</v>
      </c>
      <c r="C26" s="24" t="s">
        <v>48</v>
      </c>
      <c r="D26" s="24" t="s">
        <v>48</v>
      </c>
      <c r="E26" s="24" t="s">
        <v>48</v>
      </c>
      <c r="F26" s="24" t="s">
        <v>48</v>
      </c>
      <c r="G26" s="24" t="s">
        <v>48</v>
      </c>
      <c r="H26" s="24" t="s">
        <v>48</v>
      </c>
      <c r="I26" s="24" t="s">
        <v>48</v>
      </c>
      <c r="J26" s="24" t="s">
        <v>48</v>
      </c>
      <c r="K26" s="24" t="s">
        <v>48</v>
      </c>
      <c r="L26" s="34">
        <v>4</v>
      </c>
      <c r="M26" s="34">
        <v>0</v>
      </c>
      <c r="N26" s="31"/>
      <c r="O26" s="31"/>
      <c r="P26" s="31"/>
      <c r="Q26" s="53">
        <f>Q27+Q28+Q29</f>
        <v>22637</v>
      </c>
      <c r="R26" s="53">
        <f>R27+R28+R29</f>
        <v>27529.1233</v>
      </c>
      <c r="S26" s="53">
        <v>537000</v>
      </c>
      <c r="T26" s="53">
        <f t="shared" si="0"/>
        <v>4892.1233</v>
      </c>
      <c r="U26" s="19"/>
      <c r="X26" s="23" t="s">
        <v>48</v>
      </c>
      <c r="Y26" s="69">
        <v>4</v>
      </c>
      <c r="Z26" s="69">
        <v>0</v>
      </c>
      <c r="AA26" s="70">
        <v>27655823.3</v>
      </c>
      <c r="AB26" s="70">
        <v>18797771.81</v>
      </c>
      <c r="AC26" s="70">
        <v>18742969.23</v>
      </c>
      <c r="AD26" s="71">
        <v>0.679703930925824</v>
      </c>
      <c r="AE26" s="72">
        <v>0.677722338137733</v>
      </c>
      <c r="AF26" s="68">
        <v>4</v>
      </c>
      <c r="AG26" s="68">
        <v>9</v>
      </c>
      <c r="AH26" s="81"/>
      <c r="AI26" s="81"/>
      <c r="AJ26" s="81"/>
      <c r="AK26" s="82">
        <v>1990</v>
      </c>
      <c r="AS26" s="87" t="s">
        <v>48</v>
      </c>
      <c r="AT26" s="88">
        <v>4</v>
      </c>
      <c r="AU26" s="88">
        <v>0</v>
      </c>
      <c r="AV26" s="89">
        <v>27529123.3</v>
      </c>
      <c r="AW26" s="89">
        <v>20236428.48</v>
      </c>
    </row>
    <row r="27" ht="15" customHeight="1" spans="1:49">
      <c r="A27" s="19"/>
      <c r="B27" s="22" t="s">
        <v>49</v>
      </c>
      <c r="C27" s="23" t="s">
        <v>49</v>
      </c>
      <c r="D27" s="23" t="s">
        <v>49</v>
      </c>
      <c r="E27" s="23" t="s">
        <v>49</v>
      </c>
      <c r="F27" s="23" t="s">
        <v>49</v>
      </c>
      <c r="G27" s="23" t="s">
        <v>49</v>
      </c>
      <c r="H27" s="23" t="s">
        <v>49</v>
      </c>
      <c r="I27" s="23" t="s">
        <v>49</v>
      </c>
      <c r="J27" s="23" t="s">
        <v>49</v>
      </c>
      <c r="K27" s="23" t="s">
        <v>49</v>
      </c>
      <c r="L27" s="32">
        <v>4</v>
      </c>
      <c r="M27" s="32">
        <v>5</v>
      </c>
      <c r="N27" s="33"/>
      <c r="O27" s="33"/>
      <c r="P27" s="33"/>
      <c r="Q27" s="55">
        <f>AK25</f>
        <v>393</v>
      </c>
      <c r="R27" s="55">
        <f t="shared" si="3"/>
        <v>393</v>
      </c>
      <c r="S27" s="55">
        <v>17948559</v>
      </c>
      <c r="T27" s="55">
        <f t="shared" si="0"/>
        <v>0</v>
      </c>
      <c r="U27" s="19"/>
      <c r="X27" s="23" t="s">
        <v>49</v>
      </c>
      <c r="Y27" s="69">
        <v>4</v>
      </c>
      <c r="Z27" s="69">
        <v>5</v>
      </c>
      <c r="AA27" s="70">
        <v>393000</v>
      </c>
      <c r="AB27" s="70">
        <v>393000</v>
      </c>
      <c r="AC27" s="70">
        <v>393000</v>
      </c>
      <c r="AD27" s="71">
        <v>1</v>
      </c>
      <c r="AE27" s="72">
        <v>1</v>
      </c>
      <c r="AF27" s="68">
        <v>4</v>
      </c>
      <c r="AG27" s="68">
        <v>12</v>
      </c>
      <c r="AH27" s="81"/>
      <c r="AI27" s="81"/>
      <c r="AJ27" s="81"/>
      <c r="AK27" s="82">
        <v>20254</v>
      </c>
      <c r="AS27" s="87" t="s">
        <v>49</v>
      </c>
      <c r="AT27" s="88">
        <v>4</v>
      </c>
      <c r="AU27" s="88">
        <v>5</v>
      </c>
      <c r="AV27" s="89">
        <v>393000</v>
      </c>
      <c r="AW27" s="89">
        <v>393000</v>
      </c>
    </row>
    <row r="28" ht="15" customHeight="1" spans="1:49">
      <c r="A28" s="19"/>
      <c r="B28" s="22" t="s">
        <v>50</v>
      </c>
      <c r="C28" s="23" t="s">
        <v>50</v>
      </c>
      <c r="D28" s="23" t="s">
        <v>50</v>
      </c>
      <c r="E28" s="23" t="s">
        <v>50</v>
      </c>
      <c r="F28" s="23" t="s">
        <v>50</v>
      </c>
      <c r="G28" s="23" t="s">
        <v>50</v>
      </c>
      <c r="H28" s="23" t="s">
        <v>50</v>
      </c>
      <c r="I28" s="23" t="s">
        <v>50</v>
      </c>
      <c r="J28" s="23" t="s">
        <v>50</v>
      </c>
      <c r="K28" s="23" t="s">
        <v>50</v>
      </c>
      <c r="L28" s="32">
        <v>4</v>
      </c>
      <c r="M28" s="32">
        <v>9</v>
      </c>
      <c r="N28" s="33"/>
      <c r="O28" s="33"/>
      <c r="P28" s="33"/>
      <c r="Q28" s="55">
        <f t="shared" ref="Q28:Q29" si="4">AK26</f>
        <v>1990</v>
      </c>
      <c r="R28" s="55">
        <f>AV28/1000</f>
        <v>1990</v>
      </c>
      <c r="S28" s="55">
        <v>6653197</v>
      </c>
      <c r="T28" s="55">
        <f t="shared" si="0"/>
        <v>0</v>
      </c>
      <c r="U28" s="19"/>
      <c r="X28" s="23" t="s">
        <v>50</v>
      </c>
      <c r="Y28" s="69">
        <v>4</v>
      </c>
      <c r="Z28" s="69">
        <v>9</v>
      </c>
      <c r="AA28" s="70">
        <v>1990000</v>
      </c>
      <c r="AB28" s="70">
        <v>952931.44</v>
      </c>
      <c r="AC28" s="70">
        <v>952931.44</v>
      </c>
      <c r="AD28" s="71">
        <v>0.478860020100502</v>
      </c>
      <c r="AE28" s="72">
        <v>0.478860020100502</v>
      </c>
      <c r="AF28" s="68">
        <v>5</v>
      </c>
      <c r="AG28" s="68">
        <v>0</v>
      </c>
      <c r="AH28" s="81"/>
      <c r="AI28" s="81"/>
      <c r="AJ28" s="81"/>
      <c r="AK28" s="82">
        <v>98881</v>
      </c>
      <c r="AS28" s="87" t="s">
        <v>50</v>
      </c>
      <c r="AT28" s="88">
        <v>4</v>
      </c>
      <c r="AU28" s="88">
        <v>9</v>
      </c>
      <c r="AV28" s="89">
        <v>1990000</v>
      </c>
      <c r="AW28" s="89">
        <v>1184048.51</v>
      </c>
    </row>
    <row r="29" ht="15" customHeight="1" spans="1:49">
      <c r="A29" s="19"/>
      <c r="B29" s="22" t="s">
        <v>51</v>
      </c>
      <c r="C29" s="23" t="s">
        <v>51</v>
      </c>
      <c r="D29" s="23" t="s">
        <v>51</v>
      </c>
      <c r="E29" s="23" t="s">
        <v>51</v>
      </c>
      <c r="F29" s="23" t="s">
        <v>51</v>
      </c>
      <c r="G29" s="23" t="s">
        <v>51</v>
      </c>
      <c r="H29" s="23" t="s">
        <v>51</v>
      </c>
      <c r="I29" s="23" t="s">
        <v>51</v>
      </c>
      <c r="J29" s="23" t="s">
        <v>51</v>
      </c>
      <c r="K29" s="23" t="s">
        <v>51</v>
      </c>
      <c r="L29" s="32">
        <v>4</v>
      </c>
      <c r="M29" s="32">
        <v>12</v>
      </c>
      <c r="N29" s="33"/>
      <c r="O29" s="33"/>
      <c r="P29" s="33"/>
      <c r="Q29" s="55">
        <f t="shared" si="4"/>
        <v>20254</v>
      </c>
      <c r="R29" s="55">
        <f>AV29/1000</f>
        <v>25146.1233</v>
      </c>
      <c r="S29" s="55">
        <v>14213095.13</v>
      </c>
      <c r="T29" s="55">
        <f t="shared" si="0"/>
        <v>4892.1233</v>
      </c>
      <c r="U29" s="19"/>
      <c r="X29" s="23" t="s">
        <v>51</v>
      </c>
      <c r="Y29" s="69">
        <v>4</v>
      </c>
      <c r="Z29" s="69">
        <v>12</v>
      </c>
      <c r="AA29" s="70">
        <v>25272823.3</v>
      </c>
      <c r="AB29" s="70">
        <v>17451840.37</v>
      </c>
      <c r="AC29" s="70">
        <v>17397037.79</v>
      </c>
      <c r="AD29" s="71">
        <v>0.690537822499633</v>
      </c>
      <c r="AE29" s="72">
        <v>0.68836938332885</v>
      </c>
      <c r="AF29" s="68">
        <v>5</v>
      </c>
      <c r="AG29" s="68">
        <v>1</v>
      </c>
      <c r="AH29" s="81"/>
      <c r="AI29" s="81"/>
      <c r="AJ29" s="81"/>
      <c r="AK29" s="82">
        <v>200</v>
      </c>
      <c r="AS29" s="87" t="s">
        <v>51</v>
      </c>
      <c r="AT29" s="88">
        <v>4</v>
      </c>
      <c r="AU29" s="88">
        <v>12</v>
      </c>
      <c r="AV29" s="89">
        <v>25146123.3</v>
      </c>
      <c r="AW29" s="89">
        <v>18659379.97</v>
      </c>
    </row>
    <row r="30" ht="15" customHeight="1" spans="1:49">
      <c r="A30" s="19"/>
      <c r="B30" s="22" t="s">
        <v>52</v>
      </c>
      <c r="C30" s="24" t="s">
        <v>52</v>
      </c>
      <c r="D30" s="24" t="s">
        <v>52</v>
      </c>
      <c r="E30" s="24" t="s">
        <v>52</v>
      </c>
      <c r="F30" s="24" t="s">
        <v>52</v>
      </c>
      <c r="G30" s="24" t="s">
        <v>52</v>
      </c>
      <c r="H30" s="24" t="s">
        <v>52</v>
      </c>
      <c r="I30" s="24" t="s">
        <v>52</v>
      </c>
      <c r="J30" s="24" t="s">
        <v>52</v>
      </c>
      <c r="K30" s="24" t="s">
        <v>52</v>
      </c>
      <c r="L30" s="34">
        <v>5</v>
      </c>
      <c r="M30" s="34">
        <v>0</v>
      </c>
      <c r="N30" s="31"/>
      <c r="O30" s="31"/>
      <c r="P30" s="31"/>
      <c r="Q30" s="53">
        <f>Q31+Q32+Q33</f>
        <v>98881</v>
      </c>
      <c r="R30" s="53">
        <f>R31+R32+R33</f>
        <v>165259.71772</v>
      </c>
      <c r="S30" s="53">
        <v>800000</v>
      </c>
      <c r="T30" s="53">
        <f t="shared" si="0"/>
        <v>66378.71772</v>
      </c>
      <c r="U30" s="19"/>
      <c r="X30" s="23" t="s">
        <v>52</v>
      </c>
      <c r="Y30" s="69">
        <v>5</v>
      </c>
      <c r="Z30" s="69">
        <v>0</v>
      </c>
      <c r="AA30" s="70">
        <v>165259717.72</v>
      </c>
      <c r="AB30" s="70">
        <v>32956106.25</v>
      </c>
      <c r="AC30" s="70">
        <v>32350261.01</v>
      </c>
      <c r="AD30" s="71">
        <v>0.199420080735208</v>
      </c>
      <c r="AE30" s="72">
        <v>0.195754061887066</v>
      </c>
      <c r="AF30" s="68">
        <v>5</v>
      </c>
      <c r="AG30" s="68">
        <v>3</v>
      </c>
      <c r="AH30" s="81"/>
      <c r="AI30" s="81"/>
      <c r="AJ30" s="81"/>
      <c r="AK30" s="82">
        <v>98681</v>
      </c>
      <c r="AS30" s="87" t="s">
        <v>52</v>
      </c>
      <c r="AT30" s="88">
        <v>5</v>
      </c>
      <c r="AU30" s="88">
        <v>0</v>
      </c>
      <c r="AV30" s="89">
        <v>165259717.72</v>
      </c>
      <c r="AW30" s="89">
        <v>33439145.41</v>
      </c>
    </row>
    <row r="31" ht="15" customHeight="1" spans="1:49">
      <c r="A31" s="19"/>
      <c r="B31" s="22" t="s">
        <v>53</v>
      </c>
      <c r="C31" s="23" t="s">
        <v>53</v>
      </c>
      <c r="D31" s="23" t="s">
        <v>53</v>
      </c>
      <c r="E31" s="23" t="s">
        <v>53</v>
      </c>
      <c r="F31" s="23" t="s">
        <v>53</v>
      </c>
      <c r="G31" s="23" t="s">
        <v>53</v>
      </c>
      <c r="H31" s="23" t="s">
        <v>53</v>
      </c>
      <c r="I31" s="23" t="s">
        <v>53</v>
      </c>
      <c r="J31" s="23" t="s">
        <v>53</v>
      </c>
      <c r="K31" s="23" t="s">
        <v>53</v>
      </c>
      <c r="L31" s="32">
        <v>5</v>
      </c>
      <c r="M31" s="32">
        <v>1</v>
      </c>
      <c r="N31" s="33"/>
      <c r="O31" s="33"/>
      <c r="P31" s="33"/>
      <c r="Q31" s="55">
        <f>AK29</f>
        <v>200</v>
      </c>
      <c r="R31" s="55">
        <f>AV31/1000</f>
        <v>200</v>
      </c>
      <c r="S31" s="55">
        <v>13413095.13</v>
      </c>
      <c r="T31" s="55">
        <f t="shared" si="0"/>
        <v>0</v>
      </c>
      <c r="U31" s="19"/>
      <c r="X31" s="23" t="s">
        <v>53</v>
      </c>
      <c r="Y31" s="69">
        <v>5</v>
      </c>
      <c r="Z31" s="69">
        <v>1</v>
      </c>
      <c r="AA31" s="70">
        <v>200000</v>
      </c>
      <c r="AB31" s="70">
        <v>0</v>
      </c>
      <c r="AC31" s="70">
        <v>0</v>
      </c>
      <c r="AD31" s="71">
        <v>0</v>
      </c>
      <c r="AE31" s="72">
        <v>0</v>
      </c>
      <c r="AF31" s="68">
        <v>7</v>
      </c>
      <c r="AG31" s="68">
        <v>0</v>
      </c>
      <c r="AH31" s="81"/>
      <c r="AI31" s="81"/>
      <c r="AJ31" s="81"/>
      <c r="AK31" s="82">
        <v>578847.32</v>
      </c>
      <c r="AS31" s="87" t="s">
        <v>53</v>
      </c>
      <c r="AT31" s="88">
        <v>5</v>
      </c>
      <c r="AU31" s="88">
        <v>1</v>
      </c>
      <c r="AV31" s="89">
        <v>200000</v>
      </c>
      <c r="AW31" s="89">
        <v>0</v>
      </c>
    </row>
    <row r="32" ht="15" customHeight="1" spans="1:49">
      <c r="A32" s="19"/>
      <c r="B32" s="22" t="s">
        <v>54</v>
      </c>
      <c r="C32" s="23" t="s">
        <v>54</v>
      </c>
      <c r="D32" s="23" t="s">
        <v>54</v>
      </c>
      <c r="E32" s="23" t="s">
        <v>54</v>
      </c>
      <c r="F32" s="23" t="s">
        <v>54</v>
      </c>
      <c r="G32" s="23" t="s">
        <v>54</v>
      </c>
      <c r="H32" s="23" t="s">
        <v>54</v>
      </c>
      <c r="I32" s="23" t="s">
        <v>54</v>
      </c>
      <c r="J32" s="23" t="s">
        <v>54</v>
      </c>
      <c r="K32" s="23" t="s">
        <v>54</v>
      </c>
      <c r="L32" s="32">
        <v>5</v>
      </c>
      <c r="M32" s="32">
        <v>3</v>
      </c>
      <c r="N32" s="33"/>
      <c r="O32" s="33"/>
      <c r="P32" s="33"/>
      <c r="Q32" s="55">
        <f>AK30</f>
        <v>98681</v>
      </c>
      <c r="R32" s="55">
        <f>AV32/1000</f>
        <v>98307.71772</v>
      </c>
      <c r="S32" s="55">
        <v>471286898.4</v>
      </c>
      <c r="T32" s="55">
        <f t="shared" si="0"/>
        <v>-373.282279999999</v>
      </c>
      <c r="U32" s="19"/>
      <c r="X32" s="23" t="s">
        <v>54</v>
      </c>
      <c r="Y32" s="69">
        <v>5</v>
      </c>
      <c r="Z32" s="69">
        <v>3</v>
      </c>
      <c r="AA32" s="70">
        <v>98307717.72</v>
      </c>
      <c r="AB32" s="70">
        <v>32956106.25</v>
      </c>
      <c r="AC32" s="70">
        <v>32350261.01</v>
      </c>
      <c r="AD32" s="71">
        <v>0.335234170971862</v>
      </c>
      <c r="AE32" s="72">
        <v>0.329071427557092</v>
      </c>
      <c r="AF32" s="68">
        <v>7</v>
      </c>
      <c r="AG32" s="68">
        <v>1</v>
      </c>
      <c r="AH32" s="81"/>
      <c r="AI32" s="81"/>
      <c r="AJ32" s="81"/>
      <c r="AK32" s="82">
        <v>215613</v>
      </c>
      <c r="AS32" s="87" t="s">
        <v>54</v>
      </c>
      <c r="AT32" s="88">
        <v>5</v>
      </c>
      <c r="AU32" s="88">
        <v>3</v>
      </c>
      <c r="AV32" s="89">
        <v>98307717.72</v>
      </c>
      <c r="AW32" s="89">
        <v>33439145.41</v>
      </c>
    </row>
    <row r="33" ht="24" customHeight="1" spans="1:49">
      <c r="A33" s="19"/>
      <c r="B33" s="22" t="s">
        <v>55</v>
      </c>
      <c r="C33" s="23" t="s">
        <v>55</v>
      </c>
      <c r="D33" s="23" t="s">
        <v>55</v>
      </c>
      <c r="E33" s="23" t="s">
        <v>55</v>
      </c>
      <c r="F33" s="23" t="s">
        <v>55</v>
      </c>
      <c r="G33" s="23" t="s">
        <v>55</v>
      </c>
      <c r="H33" s="23" t="s">
        <v>55</v>
      </c>
      <c r="I33" s="23" t="s">
        <v>55</v>
      </c>
      <c r="J33" s="23" t="s">
        <v>55</v>
      </c>
      <c r="K33" s="23" t="s">
        <v>55</v>
      </c>
      <c r="L33" s="32">
        <v>5</v>
      </c>
      <c r="M33" s="32">
        <v>5</v>
      </c>
      <c r="N33" s="33"/>
      <c r="O33" s="33"/>
      <c r="P33" s="33"/>
      <c r="Q33" s="55">
        <v>0</v>
      </c>
      <c r="R33" s="55">
        <f>AV33/1000</f>
        <v>66752</v>
      </c>
      <c r="S33" s="55">
        <v>158157405.72</v>
      </c>
      <c r="T33" s="55">
        <f t="shared" si="0"/>
        <v>66752</v>
      </c>
      <c r="U33" s="19"/>
      <c r="X33" s="23" t="s">
        <v>55</v>
      </c>
      <c r="Y33" s="69">
        <v>5</v>
      </c>
      <c r="Z33" s="69">
        <v>5</v>
      </c>
      <c r="AA33" s="70">
        <v>66752000</v>
      </c>
      <c r="AB33" s="70">
        <v>0</v>
      </c>
      <c r="AC33" s="70">
        <v>0</v>
      </c>
      <c r="AD33" s="71">
        <v>0</v>
      </c>
      <c r="AE33" s="72">
        <v>0</v>
      </c>
      <c r="AF33" s="68">
        <v>7</v>
      </c>
      <c r="AG33" s="68">
        <v>2</v>
      </c>
      <c r="AH33" s="81"/>
      <c r="AI33" s="81"/>
      <c r="AJ33" s="81"/>
      <c r="AK33" s="82">
        <v>297121.32</v>
      </c>
      <c r="AS33" s="87" t="s">
        <v>55</v>
      </c>
      <c r="AT33" s="88">
        <v>5</v>
      </c>
      <c r="AU33" s="88">
        <v>5</v>
      </c>
      <c r="AV33" s="89">
        <v>66752000</v>
      </c>
      <c r="AW33" s="89">
        <v>0</v>
      </c>
    </row>
    <row r="34" ht="15" customHeight="1" spans="1:49">
      <c r="A34" s="19"/>
      <c r="B34" s="22" t="s">
        <v>56</v>
      </c>
      <c r="C34" s="24" t="s">
        <v>56</v>
      </c>
      <c r="D34" s="24" t="s">
        <v>56</v>
      </c>
      <c r="E34" s="24" t="s">
        <v>56</v>
      </c>
      <c r="F34" s="24" t="s">
        <v>56</v>
      </c>
      <c r="G34" s="24" t="s">
        <v>56</v>
      </c>
      <c r="H34" s="24" t="s">
        <v>56</v>
      </c>
      <c r="I34" s="24" t="s">
        <v>56</v>
      </c>
      <c r="J34" s="24" t="s">
        <v>56</v>
      </c>
      <c r="K34" s="24" t="s">
        <v>56</v>
      </c>
      <c r="L34" s="34">
        <v>7</v>
      </c>
      <c r="M34" s="34">
        <v>0</v>
      </c>
      <c r="N34" s="31"/>
      <c r="O34" s="31"/>
      <c r="P34" s="31"/>
      <c r="Q34" s="53">
        <f>Q35+Q36+Q37+Q38+Q39</f>
        <v>578847.32</v>
      </c>
      <c r="R34" s="53">
        <f>R35+R36+R37+R38+R39</f>
        <v>599488.5997</v>
      </c>
      <c r="S34" s="53">
        <v>237022890.18</v>
      </c>
      <c r="T34" s="53">
        <f t="shared" si="0"/>
        <v>20641.2796999998</v>
      </c>
      <c r="U34" s="19"/>
      <c r="X34" s="23" t="s">
        <v>56</v>
      </c>
      <c r="Y34" s="69">
        <v>7</v>
      </c>
      <c r="Z34" s="69">
        <v>0</v>
      </c>
      <c r="AA34" s="70">
        <v>599438599.7</v>
      </c>
      <c r="AB34" s="70">
        <v>430500368.12</v>
      </c>
      <c r="AC34" s="70">
        <v>416484916.61</v>
      </c>
      <c r="AD34" s="71">
        <v>0.71817258404022</v>
      </c>
      <c r="AE34" s="72">
        <v>0.694791621391144</v>
      </c>
      <c r="AF34" s="68">
        <v>7</v>
      </c>
      <c r="AG34" s="68">
        <v>3</v>
      </c>
      <c r="AH34" s="81"/>
      <c r="AI34" s="81"/>
      <c r="AJ34" s="81"/>
      <c r="AK34" s="82">
        <v>45981</v>
      </c>
      <c r="AS34" s="87" t="s">
        <v>56</v>
      </c>
      <c r="AT34" s="88">
        <v>7</v>
      </c>
      <c r="AU34" s="88">
        <v>0</v>
      </c>
      <c r="AV34" s="89">
        <v>599488599.7</v>
      </c>
      <c r="AW34" s="89">
        <v>464177241.38</v>
      </c>
    </row>
    <row r="35" ht="15" customHeight="1" spans="1:49">
      <c r="A35" s="19"/>
      <c r="B35" s="22" t="s">
        <v>57</v>
      </c>
      <c r="C35" s="23" t="s">
        <v>57</v>
      </c>
      <c r="D35" s="23" t="s">
        <v>57</v>
      </c>
      <c r="E35" s="23" t="s">
        <v>57</v>
      </c>
      <c r="F35" s="23" t="s">
        <v>57</v>
      </c>
      <c r="G35" s="23" t="s">
        <v>57</v>
      </c>
      <c r="H35" s="23" t="s">
        <v>57</v>
      </c>
      <c r="I35" s="23" t="s">
        <v>57</v>
      </c>
      <c r="J35" s="23" t="s">
        <v>57</v>
      </c>
      <c r="K35" s="23" t="s">
        <v>57</v>
      </c>
      <c r="L35" s="32">
        <v>7</v>
      </c>
      <c r="M35" s="32">
        <v>1</v>
      </c>
      <c r="N35" s="33"/>
      <c r="O35" s="33"/>
      <c r="P35" s="33"/>
      <c r="Q35" s="55">
        <f>AK32</f>
        <v>215613</v>
      </c>
      <c r="R35" s="55">
        <f>AV35/1000</f>
        <v>215108.64217</v>
      </c>
      <c r="S35" s="55">
        <v>44683537.63</v>
      </c>
      <c r="T35" s="55">
        <f t="shared" si="0"/>
        <v>-504.357830000023</v>
      </c>
      <c r="U35" s="19"/>
      <c r="X35" s="23" t="s">
        <v>57</v>
      </c>
      <c r="Y35" s="69">
        <v>7</v>
      </c>
      <c r="Z35" s="69">
        <v>1</v>
      </c>
      <c r="AA35" s="70">
        <v>215108642.17</v>
      </c>
      <c r="AB35" s="70">
        <v>161165449.84</v>
      </c>
      <c r="AC35" s="70">
        <v>154537345.43</v>
      </c>
      <c r="AD35" s="71">
        <v>0.749228149153725</v>
      </c>
      <c r="AE35" s="72">
        <v>0.718415326650937</v>
      </c>
      <c r="AF35" s="68">
        <v>7</v>
      </c>
      <c r="AG35" s="68">
        <v>7</v>
      </c>
      <c r="AH35" s="81"/>
      <c r="AI35" s="81"/>
      <c r="AJ35" s="81"/>
      <c r="AK35" s="82">
        <v>6096</v>
      </c>
      <c r="AS35" s="87" t="s">
        <v>57</v>
      </c>
      <c r="AT35" s="88">
        <v>7</v>
      </c>
      <c r="AU35" s="88">
        <v>1</v>
      </c>
      <c r="AV35" s="89">
        <v>215108642.17</v>
      </c>
      <c r="AW35" s="89">
        <v>170762545.47</v>
      </c>
    </row>
    <row r="36" ht="15" customHeight="1" spans="1:49">
      <c r="A36" s="19"/>
      <c r="B36" s="22" t="s">
        <v>58</v>
      </c>
      <c r="C36" s="23" t="s">
        <v>58</v>
      </c>
      <c r="D36" s="23" t="s">
        <v>58</v>
      </c>
      <c r="E36" s="23" t="s">
        <v>58</v>
      </c>
      <c r="F36" s="23" t="s">
        <v>58</v>
      </c>
      <c r="G36" s="23" t="s">
        <v>58</v>
      </c>
      <c r="H36" s="23" t="s">
        <v>58</v>
      </c>
      <c r="I36" s="23" t="s">
        <v>58</v>
      </c>
      <c r="J36" s="23" t="s">
        <v>58</v>
      </c>
      <c r="K36" s="23" t="s">
        <v>58</v>
      </c>
      <c r="L36" s="32">
        <v>7</v>
      </c>
      <c r="M36" s="32">
        <v>2</v>
      </c>
      <c r="N36" s="33"/>
      <c r="O36" s="33"/>
      <c r="P36" s="33"/>
      <c r="Q36" s="55">
        <f t="shared" ref="Q36:Q39" si="5">AK33</f>
        <v>297121.32</v>
      </c>
      <c r="R36" s="55">
        <f>AV36/1000</f>
        <v>314467.269</v>
      </c>
      <c r="S36" s="55">
        <v>4388000</v>
      </c>
      <c r="T36" s="55">
        <f t="shared" si="0"/>
        <v>17345.949</v>
      </c>
      <c r="U36" s="19"/>
      <c r="X36" s="23" t="s">
        <v>58</v>
      </c>
      <c r="Y36" s="69">
        <v>7</v>
      </c>
      <c r="Z36" s="69">
        <v>2</v>
      </c>
      <c r="AA36" s="70">
        <v>314467269</v>
      </c>
      <c r="AB36" s="70">
        <v>212783917.74</v>
      </c>
      <c r="AC36" s="70">
        <v>206511444.89</v>
      </c>
      <c r="AD36" s="71">
        <v>0.676648855751026</v>
      </c>
      <c r="AE36" s="72">
        <v>0.656702510079038</v>
      </c>
      <c r="AF36" s="68">
        <v>7</v>
      </c>
      <c r="AG36" s="68">
        <v>9</v>
      </c>
      <c r="AH36" s="81"/>
      <c r="AI36" s="81"/>
      <c r="AJ36" s="81"/>
      <c r="AK36" s="82">
        <v>14036</v>
      </c>
      <c r="AS36" s="87" t="s">
        <v>58</v>
      </c>
      <c r="AT36" s="88">
        <v>7</v>
      </c>
      <c r="AU36" s="88">
        <v>2</v>
      </c>
      <c r="AV36" s="89">
        <v>314467269</v>
      </c>
      <c r="AW36" s="89">
        <v>231598733.68</v>
      </c>
    </row>
    <row r="37" ht="15" customHeight="1" spans="1:49">
      <c r="A37" s="19"/>
      <c r="B37" s="22" t="s">
        <v>59</v>
      </c>
      <c r="C37" s="23" t="s">
        <v>59</v>
      </c>
      <c r="D37" s="23" t="s">
        <v>59</v>
      </c>
      <c r="E37" s="23" t="s">
        <v>59</v>
      </c>
      <c r="F37" s="23" t="s">
        <v>59</v>
      </c>
      <c r="G37" s="23" t="s">
        <v>59</v>
      </c>
      <c r="H37" s="23" t="s">
        <v>59</v>
      </c>
      <c r="I37" s="23" t="s">
        <v>59</v>
      </c>
      <c r="J37" s="23" t="s">
        <v>59</v>
      </c>
      <c r="K37" s="23" t="s">
        <v>59</v>
      </c>
      <c r="L37" s="32">
        <v>7</v>
      </c>
      <c r="M37" s="32">
        <v>3</v>
      </c>
      <c r="N37" s="33"/>
      <c r="O37" s="33"/>
      <c r="P37" s="33"/>
      <c r="Q37" s="55">
        <f t="shared" si="5"/>
        <v>45981</v>
      </c>
      <c r="R37" s="55">
        <f>AV37/1000</f>
        <v>46402.24876</v>
      </c>
      <c r="S37" s="55">
        <v>27035064.87</v>
      </c>
      <c r="T37" s="55">
        <f t="shared" si="0"/>
        <v>421.248759999995</v>
      </c>
      <c r="U37" s="19"/>
      <c r="X37" s="23" t="s">
        <v>59</v>
      </c>
      <c r="Y37" s="69">
        <v>7</v>
      </c>
      <c r="Z37" s="69">
        <v>3</v>
      </c>
      <c r="AA37" s="70">
        <v>46402248.76</v>
      </c>
      <c r="AB37" s="70">
        <v>38058785.75</v>
      </c>
      <c r="AC37" s="70">
        <v>37599354.17</v>
      </c>
      <c r="AD37" s="71">
        <v>0.820192701152184</v>
      </c>
      <c r="AE37" s="72">
        <v>0.810291638331366</v>
      </c>
      <c r="AF37" s="68">
        <v>8</v>
      </c>
      <c r="AG37" s="68">
        <v>0</v>
      </c>
      <c r="AH37" s="81"/>
      <c r="AI37" s="81"/>
      <c r="AJ37" s="81"/>
      <c r="AK37" s="82">
        <v>29273</v>
      </c>
      <c r="AS37" s="87" t="s">
        <v>59</v>
      </c>
      <c r="AT37" s="88">
        <v>7</v>
      </c>
      <c r="AU37" s="88">
        <v>3</v>
      </c>
      <c r="AV37" s="89">
        <v>46402248.76</v>
      </c>
      <c r="AW37" s="89">
        <v>41194026.45</v>
      </c>
    </row>
    <row r="38" ht="15" customHeight="1" spans="1:49">
      <c r="A38" s="19"/>
      <c r="B38" s="22" t="s">
        <v>60</v>
      </c>
      <c r="C38" s="23" t="s">
        <v>60</v>
      </c>
      <c r="D38" s="23" t="s">
        <v>60</v>
      </c>
      <c r="E38" s="23" t="s">
        <v>60</v>
      </c>
      <c r="F38" s="23" t="s">
        <v>60</v>
      </c>
      <c r="G38" s="23" t="s">
        <v>60</v>
      </c>
      <c r="H38" s="23" t="s">
        <v>60</v>
      </c>
      <c r="I38" s="23" t="s">
        <v>60</v>
      </c>
      <c r="J38" s="23" t="s">
        <v>60</v>
      </c>
      <c r="K38" s="23" t="s">
        <v>60</v>
      </c>
      <c r="L38" s="32">
        <v>7</v>
      </c>
      <c r="M38" s="32">
        <v>7</v>
      </c>
      <c r="N38" s="33"/>
      <c r="O38" s="33"/>
      <c r="P38" s="33"/>
      <c r="Q38" s="55">
        <f t="shared" si="5"/>
        <v>6096</v>
      </c>
      <c r="R38" s="55">
        <f>AV38/1000</f>
        <v>9429.77177</v>
      </c>
      <c r="S38" s="55">
        <v>32488076.04</v>
      </c>
      <c r="T38" s="55">
        <f t="shared" si="0"/>
        <v>3333.77177</v>
      </c>
      <c r="U38" s="19"/>
      <c r="X38" s="23" t="s">
        <v>60</v>
      </c>
      <c r="Y38" s="69">
        <v>7</v>
      </c>
      <c r="Z38" s="69">
        <v>7</v>
      </c>
      <c r="AA38" s="70">
        <v>9429771.77</v>
      </c>
      <c r="AB38" s="70">
        <v>7322490.95</v>
      </c>
      <c r="AC38" s="70">
        <v>7322490.95</v>
      </c>
      <c r="AD38" s="71">
        <v>0.776528968950857</v>
      </c>
      <c r="AE38" s="72">
        <v>0.776528968950857</v>
      </c>
      <c r="AF38" s="68">
        <v>8</v>
      </c>
      <c r="AG38" s="68">
        <v>1</v>
      </c>
      <c r="AH38" s="81"/>
      <c r="AI38" s="81"/>
      <c r="AJ38" s="81"/>
      <c r="AK38" s="82">
        <v>19140</v>
      </c>
      <c r="AS38" s="87" t="s">
        <v>60</v>
      </c>
      <c r="AT38" s="88">
        <v>7</v>
      </c>
      <c r="AU38" s="88">
        <v>7</v>
      </c>
      <c r="AV38" s="89">
        <v>9429771.77</v>
      </c>
      <c r="AW38" s="89">
        <v>8773840.95</v>
      </c>
    </row>
    <row r="39" ht="15" customHeight="1" spans="1:49">
      <c r="A39" s="19"/>
      <c r="B39" s="22" t="s">
        <v>61</v>
      </c>
      <c r="C39" s="23" t="s">
        <v>61</v>
      </c>
      <c r="D39" s="23" t="s">
        <v>61</v>
      </c>
      <c r="E39" s="23" t="s">
        <v>61</v>
      </c>
      <c r="F39" s="23" t="s">
        <v>61</v>
      </c>
      <c r="G39" s="23" t="s">
        <v>61</v>
      </c>
      <c r="H39" s="23" t="s">
        <v>61</v>
      </c>
      <c r="I39" s="23" t="s">
        <v>61</v>
      </c>
      <c r="J39" s="23" t="s">
        <v>61</v>
      </c>
      <c r="K39" s="23" t="s">
        <v>61</v>
      </c>
      <c r="L39" s="32">
        <v>7</v>
      </c>
      <c r="M39" s="32">
        <v>9</v>
      </c>
      <c r="N39" s="33"/>
      <c r="O39" s="33"/>
      <c r="P39" s="33"/>
      <c r="Q39" s="55">
        <f t="shared" si="5"/>
        <v>14036</v>
      </c>
      <c r="R39" s="55">
        <f>AV39/1000</f>
        <v>14080.668</v>
      </c>
      <c r="S39" s="55">
        <v>21867216.04</v>
      </c>
      <c r="T39" s="55">
        <f t="shared" si="0"/>
        <v>44.6679999999997</v>
      </c>
      <c r="U39" s="19"/>
      <c r="X39" s="23" t="s">
        <v>61</v>
      </c>
      <c r="Y39" s="69">
        <v>7</v>
      </c>
      <c r="Z39" s="69">
        <v>9</v>
      </c>
      <c r="AA39" s="70">
        <v>14030668</v>
      </c>
      <c r="AB39" s="70">
        <v>11169723.84</v>
      </c>
      <c r="AC39" s="70">
        <v>10514281.17</v>
      </c>
      <c r="AD39" s="71">
        <v>0.796093517429106</v>
      </c>
      <c r="AE39" s="72">
        <v>0.749378516404208</v>
      </c>
      <c r="AF39" s="68">
        <v>8</v>
      </c>
      <c r="AG39" s="68">
        <v>4</v>
      </c>
      <c r="AH39" s="81"/>
      <c r="AI39" s="81"/>
      <c r="AJ39" s="81"/>
      <c r="AK39" s="82">
        <v>10133</v>
      </c>
      <c r="AS39" s="87" t="s">
        <v>61</v>
      </c>
      <c r="AT39" s="88">
        <v>7</v>
      </c>
      <c r="AU39" s="88">
        <v>9</v>
      </c>
      <c r="AV39" s="89">
        <v>14080668</v>
      </c>
      <c r="AW39" s="89">
        <v>11848094.83</v>
      </c>
    </row>
    <row r="40" ht="15" customHeight="1" spans="1:49">
      <c r="A40" s="19"/>
      <c r="B40" s="22" t="s">
        <v>62</v>
      </c>
      <c r="C40" s="24" t="s">
        <v>62</v>
      </c>
      <c r="D40" s="24" t="s">
        <v>62</v>
      </c>
      <c r="E40" s="24" t="s">
        <v>62</v>
      </c>
      <c r="F40" s="24" t="s">
        <v>62</v>
      </c>
      <c r="G40" s="24" t="s">
        <v>62</v>
      </c>
      <c r="H40" s="24" t="s">
        <v>62</v>
      </c>
      <c r="I40" s="24" t="s">
        <v>62</v>
      </c>
      <c r="J40" s="24" t="s">
        <v>62</v>
      </c>
      <c r="K40" s="24" t="s">
        <v>62</v>
      </c>
      <c r="L40" s="34">
        <v>8</v>
      </c>
      <c r="M40" s="34">
        <v>0</v>
      </c>
      <c r="N40" s="31"/>
      <c r="O40" s="31"/>
      <c r="P40" s="31"/>
      <c r="Q40" s="53">
        <f>Q41+Q42</f>
        <v>29273</v>
      </c>
      <c r="R40" s="53">
        <f t="shared" ref="R40:S40" si="6">R41+R42</f>
        <v>30810.4935</v>
      </c>
      <c r="S40" s="53">
        <f t="shared" si="6"/>
        <v>648000</v>
      </c>
      <c r="T40" s="53">
        <f t="shared" si="0"/>
        <v>1537.4935</v>
      </c>
      <c r="U40" s="19"/>
      <c r="X40" s="23" t="s">
        <v>62</v>
      </c>
      <c r="Y40" s="69">
        <v>8</v>
      </c>
      <c r="Z40" s="69">
        <v>0</v>
      </c>
      <c r="AA40" s="70">
        <v>30790493.5</v>
      </c>
      <c r="AB40" s="70">
        <v>22984613.42</v>
      </c>
      <c r="AC40" s="70">
        <v>22875108.42</v>
      </c>
      <c r="AD40" s="71">
        <v>0.746484086719818</v>
      </c>
      <c r="AE40" s="72">
        <v>0.742927631867934</v>
      </c>
      <c r="AF40" s="68">
        <v>9</v>
      </c>
      <c r="AG40" s="68">
        <v>0</v>
      </c>
      <c r="AH40" s="81"/>
      <c r="AI40" s="81"/>
      <c r="AJ40" s="81"/>
      <c r="AK40" s="82">
        <v>320</v>
      </c>
      <c r="AS40" s="87" t="s">
        <v>62</v>
      </c>
      <c r="AT40" s="88">
        <v>8</v>
      </c>
      <c r="AU40" s="88">
        <v>0</v>
      </c>
      <c r="AV40" s="89">
        <v>30810493.5</v>
      </c>
      <c r="AW40" s="89">
        <v>24363622.24</v>
      </c>
    </row>
    <row r="41" ht="15" customHeight="1" spans="1:49">
      <c r="A41" s="19"/>
      <c r="B41" s="22" t="s">
        <v>63</v>
      </c>
      <c r="C41" s="23" t="s">
        <v>63</v>
      </c>
      <c r="D41" s="23" t="s">
        <v>63</v>
      </c>
      <c r="E41" s="23" t="s">
        <v>63</v>
      </c>
      <c r="F41" s="23" t="s">
        <v>63</v>
      </c>
      <c r="G41" s="23" t="s">
        <v>63</v>
      </c>
      <c r="H41" s="23" t="s">
        <v>63</v>
      </c>
      <c r="I41" s="23" t="s">
        <v>63</v>
      </c>
      <c r="J41" s="23" t="s">
        <v>63</v>
      </c>
      <c r="K41" s="23" t="s">
        <v>63</v>
      </c>
      <c r="L41" s="32">
        <v>8</v>
      </c>
      <c r="M41" s="32">
        <v>1</v>
      </c>
      <c r="N41" s="33"/>
      <c r="O41" s="33"/>
      <c r="P41" s="33"/>
      <c r="Q41" s="55">
        <f>AK38</f>
        <v>19140</v>
      </c>
      <c r="R41" s="55">
        <f t="shared" ref="R41:R46" si="7">AV41/1000</f>
        <v>19370.4935</v>
      </c>
      <c r="S41" s="55">
        <v>324000</v>
      </c>
      <c r="T41" s="55">
        <f t="shared" si="0"/>
        <v>230.4935</v>
      </c>
      <c r="U41" s="19"/>
      <c r="X41" s="23" t="s">
        <v>63</v>
      </c>
      <c r="Y41" s="69">
        <v>8</v>
      </c>
      <c r="Z41" s="69">
        <v>1</v>
      </c>
      <c r="AA41" s="70">
        <v>19350493.5</v>
      </c>
      <c r="AB41" s="70">
        <v>13674405.99</v>
      </c>
      <c r="AC41" s="70">
        <v>13564900.99</v>
      </c>
      <c r="AD41" s="71">
        <v>0.706669625247542</v>
      </c>
      <c r="AE41" s="72">
        <v>0.701010596448096</v>
      </c>
      <c r="AF41" s="68">
        <v>9</v>
      </c>
      <c r="AG41" s="68">
        <v>9</v>
      </c>
      <c r="AH41" s="81"/>
      <c r="AI41" s="81"/>
      <c r="AJ41" s="81"/>
      <c r="AK41" s="82">
        <v>320</v>
      </c>
      <c r="AS41" s="87" t="s">
        <v>63</v>
      </c>
      <c r="AT41" s="88">
        <v>8</v>
      </c>
      <c r="AU41" s="88">
        <v>1</v>
      </c>
      <c r="AV41" s="89">
        <v>19370493.5</v>
      </c>
      <c r="AW41" s="89">
        <v>14375158.81</v>
      </c>
    </row>
    <row r="42" ht="15" customHeight="1" spans="1:49">
      <c r="A42" s="19"/>
      <c r="B42" s="22" t="s">
        <v>64</v>
      </c>
      <c r="C42" s="23" t="s">
        <v>64</v>
      </c>
      <c r="D42" s="23" t="s">
        <v>64</v>
      </c>
      <c r="E42" s="23" t="s">
        <v>64</v>
      </c>
      <c r="F42" s="23" t="s">
        <v>64</v>
      </c>
      <c r="G42" s="23" t="s">
        <v>64</v>
      </c>
      <c r="H42" s="23" t="s">
        <v>64</v>
      </c>
      <c r="I42" s="23" t="s">
        <v>64</v>
      </c>
      <c r="J42" s="23" t="s">
        <v>64</v>
      </c>
      <c r="K42" s="23" t="s">
        <v>64</v>
      </c>
      <c r="L42" s="32">
        <v>8</v>
      </c>
      <c r="M42" s="32">
        <v>4</v>
      </c>
      <c r="N42" s="33"/>
      <c r="O42" s="33"/>
      <c r="P42" s="33"/>
      <c r="Q42" s="55">
        <f>AK39</f>
        <v>10133</v>
      </c>
      <c r="R42" s="55">
        <f>AV42/1000</f>
        <v>11440</v>
      </c>
      <c r="S42" s="55">
        <v>324000</v>
      </c>
      <c r="T42" s="55">
        <f t="shared" si="0"/>
        <v>1307</v>
      </c>
      <c r="U42" s="19"/>
      <c r="X42" s="23" t="s">
        <v>64</v>
      </c>
      <c r="Y42" s="69">
        <v>8</v>
      </c>
      <c r="Z42" s="69">
        <v>4</v>
      </c>
      <c r="AA42" s="70">
        <v>11440000</v>
      </c>
      <c r="AB42" s="70">
        <v>9310207.43</v>
      </c>
      <c r="AC42" s="70">
        <v>9310207.43</v>
      </c>
      <c r="AD42" s="71">
        <v>0.813829320804196</v>
      </c>
      <c r="AE42" s="72">
        <v>0.813829320804196</v>
      </c>
      <c r="AF42" s="68">
        <v>10</v>
      </c>
      <c r="AG42" s="68">
        <v>0</v>
      </c>
      <c r="AH42" s="81"/>
      <c r="AI42" s="81"/>
      <c r="AJ42" s="81"/>
      <c r="AK42" s="82">
        <v>72117.4</v>
      </c>
      <c r="AS42" s="87" t="s">
        <v>64</v>
      </c>
      <c r="AT42" s="88">
        <v>8</v>
      </c>
      <c r="AU42" s="88">
        <v>4</v>
      </c>
      <c r="AV42" s="89">
        <v>11440000</v>
      </c>
      <c r="AW42" s="89">
        <v>9988463.43</v>
      </c>
    </row>
    <row r="43" ht="15" customHeight="1" spans="1:49">
      <c r="A43" s="19"/>
      <c r="B43" s="22" t="s">
        <v>65</v>
      </c>
      <c r="C43" s="24" t="s">
        <v>65</v>
      </c>
      <c r="D43" s="24" t="s">
        <v>65</v>
      </c>
      <c r="E43" s="24" t="s">
        <v>65</v>
      </c>
      <c r="F43" s="24" t="s">
        <v>65</v>
      </c>
      <c r="G43" s="24" t="s">
        <v>65</v>
      </c>
      <c r="H43" s="24" t="s">
        <v>65</v>
      </c>
      <c r="I43" s="24" t="s">
        <v>65</v>
      </c>
      <c r="J43" s="24" t="s">
        <v>65</v>
      </c>
      <c r="K43" s="24" t="s">
        <v>65</v>
      </c>
      <c r="L43" s="34">
        <v>9</v>
      </c>
      <c r="M43" s="34">
        <v>0</v>
      </c>
      <c r="N43" s="31"/>
      <c r="O43" s="31"/>
      <c r="P43" s="31"/>
      <c r="Q43" s="53">
        <f>Q44</f>
        <v>320</v>
      </c>
      <c r="R43" s="53">
        <f>R44</f>
        <v>222.66</v>
      </c>
      <c r="S43" s="53">
        <v>315591391.62</v>
      </c>
      <c r="T43" s="53">
        <f t="shared" si="0"/>
        <v>-97.34</v>
      </c>
      <c r="U43" s="19"/>
      <c r="X43" s="23" t="s">
        <v>65</v>
      </c>
      <c r="Y43" s="69">
        <v>9</v>
      </c>
      <c r="Z43" s="69">
        <v>0</v>
      </c>
      <c r="AA43" s="70">
        <v>222660</v>
      </c>
      <c r="AB43" s="70">
        <v>0</v>
      </c>
      <c r="AC43" s="70">
        <v>0</v>
      </c>
      <c r="AD43" s="71">
        <v>0</v>
      </c>
      <c r="AE43" s="72">
        <v>0</v>
      </c>
      <c r="AF43" s="68">
        <v>10</v>
      </c>
      <c r="AG43" s="68">
        <v>2</v>
      </c>
      <c r="AH43" s="81"/>
      <c r="AI43" s="81"/>
      <c r="AJ43" s="81"/>
      <c r="AK43" s="82">
        <v>5417</v>
      </c>
      <c r="AS43" s="87" t="s">
        <v>65</v>
      </c>
      <c r="AT43" s="88">
        <v>9</v>
      </c>
      <c r="AU43" s="88">
        <v>0</v>
      </c>
      <c r="AV43" s="89">
        <v>222660</v>
      </c>
      <c r="AW43" s="89">
        <v>222660</v>
      </c>
    </row>
    <row r="44" ht="15" customHeight="1" spans="1:49">
      <c r="A44" s="19"/>
      <c r="B44" s="22" t="s">
        <v>66</v>
      </c>
      <c r="C44" s="23" t="s">
        <v>66</v>
      </c>
      <c r="D44" s="23" t="s">
        <v>66</v>
      </c>
      <c r="E44" s="23" t="s">
        <v>66</v>
      </c>
      <c r="F44" s="23" t="s">
        <v>66</v>
      </c>
      <c r="G44" s="23" t="s">
        <v>66</v>
      </c>
      <c r="H44" s="23" t="s">
        <v>66</v>
      </c>
      <c r="I44" s="23" t="s">
        <v>66</v>
      </c>
      <c r="J44" s="23" t="s">
        <v>66</v>
      </c>
      <c r="K44" s="23" t="s">
        <v>66</v>
      </c>
      <c r="L44" s="32">
        <v>9</v>
      </c>
      <c r="M44" s="32">
        <v>9</v>
      </c>
      <c r="N44" s="33"/>
      <c r="O44" s="33"/>
      <c r="P44" s="33"/>
      <c r="Q44" s="55">
        <f>AK41</f>
        <v>320</v>
      </c>
      <c r="R44" s="55">
        <f t="shared" si="7"/>
        <v>222.66</v>
      </c>
      <c r="S44" s="55">
        <v>5394600</v>
      </c>
      <c r="T44" s="55">
        <f t="shared" si="0"/>
        <v>-97.34</v>
      </c>
      <c r="U44" s="19"/>
      <c r="X44" s="23" t="s">
        <v>66</v>
      </c>
      <c r="Y44" s="69">
        <v>9</v>
      </c>
      <c r="Z44" s="69">
        <v>9</v>
      </c>
      <c r="AA44" s="70">
        <v>222660</v>
      </c>
      <c r="AB44" s="70">
        <v>0</v>
      </c>
      <c r="AC44" s="70">
        <v>0</v>
      </c>
      <c r="AD44" s="71">
        <v>0</v>
      </c>
      <c r="AE44" s="72">
        <v>0</v>
      </c>
      <c r="AF44" s="68">
        <v>10</v>
      </c>
      <c r="AG44" s="68">
        <v>3</v>
      </c>
      <c r="AH44" s="81"/>
      <c r="AI44" s="81"/>
      <c r="AJ44" s="81"/>
      <c r="AK44" s="82">
        <v>48314</v>
      </c>
      <c r="AS44" s="87" t="s">
        <v>66</v>
      </c>
      <c r="AT44" s="88">
        <v>9</v>
      </c>
      <c r="AU44" s="88">
        <v>9</v>
      </c>
      <c r="AV44" s="89">
        <v>222660</v>
      </c>
      <c r="AW44" s="89">
        <v>222660</v>
      </c>
    </row>
    <row r="45" ht="15" customHeight="1" spans="1:49">
      <c r="A45" s="19"/>
      <c r="B45" s="22" t="s">
        <v>67</v>
      </c>
      <c r="C45" s="24" t="s">
        <v>67</v>
      </c>
      <c r="D45" s="24" t="s">
        <v>67</v>
      </c>
      <c r="E45" s="24" t="s">
        <v>67</v>
      </c>
      <c r="F45" s="24" t="s">
        <v>67</v>
      </c>
      <c r="G45" s="24" t="s">
        <v>67</v>
      </c>
      <c r="H45" s="24" t="s">
        <v>67</v>
      </c>
      <c r="I45" s="24" t="s">
        <v>67</v>
      </c>
      <c r="J45" s="24" t="s">
        <v>67</v>
      </c>
      <c r="K45" s="24" t="s">
        <v>67</v>
      </c>
      <c r="L45" s="34">
        <v>10</v>
      </c>
      <c r="M45" s="34">
        <v>0</v>
      </c>
      <c r="N45" s="31"/>
      <c r="O45" s="31"/>
      <c r="P45" s="31"/>
      <c r="Q45" s="53">
        <f>Q46+Q47+Q48+Q49</f>
        <v>72117.4</v>
      </c>
      <c r="R45" s="53">
        <f>R46+R47+R48+R49</f>
        <v>98988.86141</v>
      </c>
      <c r="S45" s="53">
        <v>66027860</v>
      </c>
      <c r="T45" s="53">
        <f t="shared" si="0"/>
        <v>26871.46141</v>
      </c>
      <c r="U45" s="19"/>
      <c r="X45" s="23" t="s">
        <v>67</v>
      </c>
      <c r="Y45" s="69">
        <v>10</v>
      </c>
      <c r="Z45" s="69">
        <v>0</v>
      </c>
      <c r="AA45" s="70">
        <v>99128861.41</v>
      </c>
      <c r="AB45" s="70">
        <v>71731037.58</v>
      </c>
      <c r="AC45" s="70">
        <v>71044079.1</v>
      </c>
      <c r="AD45" s="71">
        <v>0.723614057094011</v>
      </c>
      <c r="AE45" s="72">
        <v>0.71668410278778</v>
      </c>
      <c r="AF45" s="68">
        <v>10</v>
      </c>
      <c r="AG45" s="68">
        <v>4</v>
      </c>
      <c r="AH45" s="81"/>
      <c r="AI45" s="81"/>
      <c r="AJ45" s="81"/>
      <c r="AK45" s="82">
        <v>12601.4</v>
      </c>
      <c r="AS45" s="87" t="s">
        <v>67</v>
      </c>
      <c r="AT45" s="88">
        <v>10</v>
      </c>
      <c r="AU45" s="88">
        <v>0</v>
      </c>
      <c r="AV45" s="89">
        <v>98988861.41</v>
      </c>
      <c r="AW45" s="89">
        <v>74404373.74</v>
      </c>
    </row>
    <row r="46" ht="15" customHeight="1" spans="1:49">
      <c r="A46" s="19"/>
      <c r="B46" s="22" t="s">
        <v>68</v>
      </c>
      <c r="C46" s="23" t="s">
        <v>68</v>
      </c>
      <c r="D46" s="23" t="s">
        <v>68</v>
      </c>
      <c r="E46" s="23" t="s">
        <v>68</v>
      </c>
      <c r="F46" s="23" t="s">
        <v>68</v>
      </c>
      <c r="G46" s="23" t="s">
        <v>68</v>
      </c>
      <c r="H46" s="23" t="s">
        <v>68</v>
      </c>
      <c r="I46" s="23" t="s">
        <v>68</v>
      </c>
      <c r="J46" s="23" t="s">
        <v>68</v>
      </c>
      <c r="K46" s="23" t="s">
        <v>68</v>
      </c>
      <c r="L46" s="32">
        <v>10</v>
      </c>
      <c r="M46" s="32">
        <v>2</v>
      </c>
      <c r="N46" s="33"/>
      <c r="O46" s="33"/>
      <c r="P46" s="33"/>
      <c r="Q46" s="55">
        <f>AK43</f>
        <v>5417</v>
      </c>
      <c r="R46" s="55">
        <f t="shared" si="7"/>
        <v>6726.73663</v>
      </c>
      <c r="S46" s="55">
        <v>239803431.62</v>
      </c>
      <c r="T46" s="55">
        <f t="shared" si="0"/>
        <v>1309.73663</v>
      </c>
      <c r="U46" s="19"/>
      <c r="X46" s="23" t="s">
        <v>68</v>
      </c>
      <c r="Y46" s="69">
        <v>10</v>
      </c>
      <c r="Z46" s="69">
        <v>2</v>
      </c>
      <c r="AA46" s="70">
        <v>6966736.63</v>
      </c>
      <c r="AB46" s="70">
        <v>4914226.12</v>
      </c>
      <c r="AC46" s="70">
        <v>4914226.12</v>
      </c>
      <c r="AD46" s="71">
        <v>0.705384225210764</v>
      </c>
      <c r="AE46" s="72">
        <v>0.705384225210764</v>
      </c>
      <c r="AF46" s="68">
        <v>10</v>
      </c>
      <c r="AG46" s="68">
        <v>6</v>
      </c>
      <c r="AH46" s="81"/>
      <c r="AI46" s="81"/>
      <c r="AJ46" s="81"/>
      <c r="AK46" s="82">
        <v>5785</v>
      </c>
      <c r="AS46" s="87" t="s">
        <v>68</v>
      </c>
      <c r="AT46" s="88">
        <v>10</v>
      </c>
      <c r="AU46" s="88">
        <v>2</v>
      </c>
      <c r="AV46" s="89">
        <v>6726736.63</v>
      </c>
      <c r="AW46" s="89">
        <v>5284923.24</v>
      </c>
    </row>
    <row r="47" ht="15" customHeight="1" spans="1:49">
      <c r="A47" s="19"/>
      <c r="B47" s="22" t="s">
        <v>69</v>
      </c>
      <c r="C47" s="23" t="s">
        <v>69</v>
      </c>
      <c r="D47" s="23" t="s">
        <v>69</v>
      </c>
      <c r="E47" s="23" t="s">
        <v>69</v>
      </c>
      <c r="F47" s="23" t="s">
        <v>69</v>
      </c>
      <c r="G47" s="23" t="s">
        <v>69</v>
      </c>
      <c r="H47" s="23" t="s">
        <v>69</v>
      </c>
      <c r="I47" s="23" t="s">
        <v>69</v>
      </c>
      <c r="J47" s="23" t="s">
        <v>69</v>
      </c>
      <c r="K47" s="23" t="s">
        <v>69</v>
      </c>
      <c r="L47" s="32">
        <v>10</v>
      </c>
      <c r="M47" s="32">
        <v>3</v>
      </c>
      <c r="N47" s="33"/>
      <c r="O47" s="33"/>
      <c r="P47" s="33"/>
      <c r="Q47" s="55">
        <f t="shared" ref="Q47:Q49" si="8">AK44</f>
        <v>48314</v>
      </c>
      <c r="R47" s="55">
        <f>AV47/1000</f>
        <v>33068</v>
      </c>
      <c r="S47" s="55">
        <v>4365500</v>
      </c>
      <c r="T47" s="55">
        <f t="shared" si="0"/>
        <v>-15246</v>
      </c>
      <c r="U47" s="19"/>
      <c r="X47" s="23" t="s">
        <v>69</v>
      </c>
      <c r="Y47" s="69">
        <v>10</v>
      </c>
      <c r="Z47" s="69">
        <v>3</v>
      </c>
      <c r="AA47" s="70">
        <v>33068000</v>
      </c>
      <c r="AB47" s="70">
        <v>29309380.98</v>
      </c>
      <c r="AC47" s="70">
        <v>28749628.5</v>
      </c>
      <c r="AD47" s="71">
        <v>0.886336669287529</v>
      </c>
      <c r="AE47" s="72">
        <v>0.86940935345349</v>
      </c>
      <c r="AF47" s="68">
        <v>11</v>
      </c>
      <c r="AG47" s="68">
        <v>0</v>
      </c>
      <c r="AH47" s="81"/>
      <c r="AI47" s="81"/>
      <c r="AJ47" s="81"/>
      <c r="AK47" s="82">
        <v>16158</v>
      </c>
      <c r="AS47" s="87" t="s">
        <v>69</v>
      </c>
      <c r="AT47" s="88">
        <v>10</v>
      </c>
      <c r="AU47" s="88">
        <v>3</v>
      </c>
      <c r="AV47" s="89">
        <v>33068000</v>
      </c>
      <c r="AW47" s="89">
        <v>29393081.02</v>
      </c>
    </row>
    <row r="48" ht="15" customHeight="1" spans="1:49">
      <c r="A48" s="19"/>
      <c r="B48" s="22" t="s">
        <v>70</v>
      </c>
      <c r="C48" s="23" t="s">
        <v>70</v>
      </c>
      <c r="D48" s="23" t="s">
        <v>70</v>
      </c>
      <c r="E48" s="23" t="s">
        <v>70</v>
      </c>
      <c r="F48" s="23" t="s">
        <v>70</v>
      </c>
      <c r="G48" s="23" t="s">
        <v>70</v>
      </c>
      <c r="H48" s="23" t="s">
        <v>70</v>
      </c>
      <c r="I48" s="23" t="s">
        <v>70</v>
      </c>
      <c r="J48" s="23" t="s">
        <v>70</v>
      </c>
      <c r="K48" s="23" t="s">
        <v>70</v>
      </c>
      <c r="L48" s="32">
        <v>10</v>
      </c>
      <c r="M48" s="32">
        <v>4</v>
      </c>
      <c r="N48" s="33"/>
      <c r="O48" s="33"/>
      <c r="P48" s="33"/>
      <c r="Q48" s="55">
        <f t="shared" si="8"/>
        <v>12601.4</v>
      </c>
      <c r="R48" s="55">
        <f>AV48/1000</f>
        <v>53437.12478</v>
      </c>
      <c r="S48" s="55">
        <v>11107026.87</v>
      </c>
      <c r="T48" s="55">
        <f t="shared" si="0"/>
        <v>40835.72478</v>
      </c>
      <c r="U48" s="19"/>
      <c r="X48" s="23" t="s">
        <v>70</v>
      </c>
      <c r="Y48" s="69">
        <v>10</v>
      </c>
      <c r="Z48" s="69">
        <v>4</v>
      </c>
      <c r="AA48" s="70">
        <v>53437124.78</v>
      </c>
      <c r="AB48" s="70">
        <v>33127790</v>
      </c>
      <c r="AC48" s="70">
        <v>33014084</v>
      </c>
      <c r="AD48" s="71">
        <v>0.619939604467619</v>
      </c>
      <c r="AE48" s="72">
        <v>0.617811757947655</v>
      </c>
      <c r="AF48" s="68">
        <v>11</v>
      </c>
      <c r="AG48" s="68">
        <v>1</v>
      </c>
      <c r="AH48" s="81"/>
      <c r="AI48" s="81"/>
      <c r="AJ48" s="81"/>
      <c r="AK48" s="82">
        <v>16158</v>
      </c>
      <c r="AS48" s="87" t="s">
        <v>70</v>
      </c>
      <c r="AT48" s="88">
        <v>10</v>
      </c>
      <c r="AU48" s="88">
        <v>4</v>
      </c>
      <c r="AV48" s="89">
        <v>53437124.78</v>
      </c>
      <c r="AW48" s="89">
        <v>35079194</v>
      </c>
    </row>
    <row r="49" ht="15" customHeight="1" spans="1:49">
      <c r="A49" s="19"/>
      <c r="B49" s="22" t="s">
        <v>71</v>
      </c>
      <c r="C49" s="23" t="s">
        <v>71</v>
      </c>
      <c r="D49" s="23" t="s">
        <v>71</v>
      </c>
      <c r="E49" s="23" t="s">
        <v>71</v>
      </c>
      <c r="F49" s="23" t="s">
        <v>71</v>
      </c>
      <c r="G49" s="23" t="s">
        <v>71</v>
      </c>
      <c r="H49" s="23" t="s">
        <v>71</v>
      </c>
      <c r="I49" s="23" t="s">
        <v>71</v>
      </c>
      <c r="J49" s="23" t="s">
        <v>71</v>
      </c>
      <c r="K49" s="23" t="s">
        <v>71</v>
      </c>
      <c r="L49" s="32">
        <v>10</v>
      </c>
      <c r="M49" s="32">
        <v>6</v>
      </c>
      <c r="N49" s="33"/>
      <c r="O49" s="33"/>
      <c r="P49" s="33"/>
      <c r="Q49" s="55">
        <f t="shared" si="8"/>
        <v>5785</v>
      </c>
      <c r="R49" s="55">
        <f>AV49/1000</f>
        <v>5757</v>
      </c>
      <c r="S49" s="55">
        <v>11107026.87</v>
      </c>
      <c r="T49" s="55">
        <f t="shared" si="0"/>
        <v>-28</v>
      </c>
      <c r="U49" s="19"/>
      <c r="X49" s="23" t="s">
        <v>71</v>
      </c>
      <c r="Y49" s="69">
        <v>10</v>
      </c>
      <c r="Z49" s="69">
        <v>6</v>
      </c>
      <c r="AA49" s="70">
        <v>5657000</v>
      </c>
      <c r="AB49" s="70">
        <v>4379640.48</v>
      </c>
      <c r="AC49" s="70">
        <v>4366140.48</v>
      </c>
      <c r="AD49" s="71">
        <v>0.774198423192505</v>
      </c>
      <c r="AE49" s="72">
        <v>0.771811999292912</v>
      </c>
      <c r="AF49" s="68">
        <v>12</v>
      </c>
      <c r="AG49" s="68">
        <v>0</v>
      </c>
      <c r="AH49" s="81"/>
      <c r="AI49" s="81"/>
      <c r="AJ49" s="81"/>
      <c r="AK49" s="82">
        <v>50</v>
      </c>
      <c r="AS49" s="87" t="s">
        <v>71</v>
      </c>
      <c r="AT49" s="88">
        <v>10</v>
      </c>
      <c r="AU49" s="88">
        <v>6</v>
      </c>
      <c r="AV49" s="89">
        <v>5757000</v>
      </c>
      <c r="AW49" s="89">
        <v>4647175.48</v>
      </c>
    </row>
    <row r="50" ht="15" customHeight="1" spans="1:49">
      <c r="A50" s="19"/>
      <c r="B50" s="22" t="s">
        <v>72</v>
      </c>
      <c r="C50" s="24" t="s">
        <v>72</v>
      </c>
      <c r="D50" s="24" t="s">
        <v>72</v>
      </c>
      <c r="E50" s="24" t="s">
        <v>72</v>
      </c>
      <c r="F50" s="24" t="s">
        <v>72</v>
      </c>
      <c r="G50" s="24" t="s">
        <v>72</v>
      </c>
      <c r="H50" s="24" t="s">
        <v>72</v>
      </c>
      <c r="I50" s="24" t="s">
        <v>72</v>
      </c>
      <c r="J50" s="24" t="s">
        <v>72</v>
      </c>
      <c r="K50" s="24" t="s">
        <v>72</v>
      </c>
      <c r="L50" s="34">
        <v>11</v>
      </c>
      <c r="M50" s="34">
        <v>0</v>
      </c>
      <c r="N50" s="31"/>
      <c r="O50" s="31"/>
      <c r="P50" s="31"/>
      <c r="Q50" s="53">
        <f>Q51</f>
        <v>16158</v>
      </c>
      <c r="R50" s="53">
        <f>R51</f>
        <v>16230.5</v>
      </c>
      <c r="S50" s="53">
        <v>13000</v>
      </c>
      <c r="T50" s="53">
        <f t="shared" si="0"/>
        <v>72.5</v>
      </c>
      <c r="U50" s="19"/>
      <c r="X50" s="23" t="s">
        <v>72</v>
      </c>
      <c r="Y50" s="69">
        <v>11</v>
      </c>
      <c r="Z50" s="69">
        <v>0</v>
      </c>
      <c r="AA50" s="70">
        <v>16236000</v>
      </c>
      <c r="AB50" s="70">
        <v>12433347.38</v>
      </c>
      <c r="AC50" s="70">
        <v>12357730.32</v>
      </c>
      <c r="AD50" s="71">
        <v>0.765788826065533</v>
      </c>
      <c r="AE50" s="72">
        <v>0.761131456023651</v>
      </c>
      <c r="AF50" s="68">
        <v>12</v>
      </c>
      <c r="AG50" s="68">
        <v>2</v>
      </c>
      <c r="AH50" s="81"/>
      <c r="AI50" s="81"/>
      <c r="AJ50" s="81"/>
      <c r="AK50" s="82">
        <v>50</v>
      </c>
      <c r="AS50" s="87" t="s">
        <v>72</v>
      </c>
      <c r="AT50" s="88">
        <v>11</v>
      </c>
      <c r="AU50" s="88">
        <v>0</v>
      </c>
      <c r="AV50" s="89">
        <v>16230500</v>
      </c>
      <c r="AW50" s="89">
        <v>13026480.38</v>
      </c>
    </row>
    <row r="51" ht="15" customHeight="1" spans="1:49">
      <c r="A51" s="19"/>
      <c r="B51" s="22" t="s">
        <v>73</v>
      </c>
      <c r="C51" s="23" t="s">
        <v>73</v>
      </c>
      <c r="D51" s="23" t="s">
        <v>73</v>
      </c>
      <c r="E51" s="23" t="s">
        <v>73</v>
      </c>
      <c r="F51" s="23" t="s">
        <v>73</v>
      </c>
      <c r="G51" s="23" t="s">
        <v>73</v>
      </c>
      <c r="H51" s="23" t="s">
        <v>73</v>
      </c>
      <c r="I51" s="23" t="s">
        <v>73</v>
      </c>
      <c r="J51" s="23" t="s">
        <v>73</v>
      </c>
      <c r="K51" s="23" t="s">
        <v>73</v>
      </c>
      <c r="L51" s="32">
        <v>11</v>
      </c>
      <c r="M51" s="32">
        <v>1</v>
      </c>
      <c r="N51" s="33"/>
      <c r="O51" s="33"/>
      <c r="P51" s="33"/>
      <c r="Q51" s="55">
        <f>AK48</f>
        <v>16158</v>
      </c>
      <c r="R51" s="55">
        <f>AV51/1000</f>
        <v>16230.5</v>
      </c>
      <c r="S51" s="55">
        <v>13000</v>
      </c>
      <c r="T51" s="55">
        <f t="shared" si="0"/>
        <v>72.5</v>
      </c>
      <c r="U51" s="19"/>
      <c r="X51" s="23" t="s">
        <v>73</v>
      </c>
      <c r="Y51" s="69">
        <v>11</v>
      </c>
      <c r="Z51" s="69">
        <v>1</v>
      </c>
      <c r="AA51" s="70">
        <v>16236000</v>
      </c>
      <c r="AB51" s="70">
        <v>12433347.38</v>
      </c>
      <c r="AC51" s="70">
        <v>12357730.32</v>
      </c>
      <c r="AD51" s="71">
        <v>0.765788826065533</v>
      </c>
      <c r="AE51" s="72">
        <v>0.761131456023651</v>
      </c>
      <c r="AF51" s="73"/>
      <c r="AG51" s="73"/>
      <c r="AH51" s="73">
        <v>0</v>
      </c>
      <c r="AI51" s="73">
        <v>0</v>
      </c>
      <c r="AJ51" s="73">
        <v>0</v>
      </c>
      <c r="AK51" s="83">
        <f>AK13+AK21+AK24+AK28+AK31+AK37+AK40+AK42+AK47+AK49</f>
        <v>865993.72</v>
      </c>
      <c r="AS51" s="87" t="s">
        <v>73</v>
      </c>
      <c r="AT51" s="88">
        <v>11</v>
      </c>
      <c r="AU51" s="88">
        <v>1</v>
      </c>
      <c r="AV51" s="89">
        <v>16230500</v>
      </c>
      <c r="AW51" s="89">
        <v>13026480.38</v>
      </c>
    </row>
    <row r="52" ht="12" customHeight="1" spans="1:49">
      <c r="A52" s="19"/>
      <c r="B52" s="22" t="s">
        <v>74</v>
      </c>
      <c r="C52" s="24" t="s">
        <v>74</v>
      </c>
      <c r="D52" s="24" t="s">
        <v>74</v>
      </c>
      <c r="E52" s="24" t="s">
        <v>74</v>
      </c>
      <c r="F52" s="24" t="s">
        <v>74</v>
      </c>
      <c r="G52" s="24" t="s">
        <v>74</v>
      </c>
      <c r="H52" s="24" t="s">
        <v>74</v>
      </c>
      <c r="I52" s="24" t="s">
        <v>74</v>
      </c>
      <c r="J52" s="24" t="s">
        <v>74</v>
      </c>
      <c r="K52" s="24" t="s">
        <v>74</v>
      </c>
      <c r="L52" s="34">
        <v>12</v>
      </c>
      <c r="M52" s="34">
        <v>0</v>
      </c>
      <c r="N52" s="35">
        <v>0</v>
      </c>
      <c r="O52" s="35">
        <v>0</v>
      </c>
      <c r="P52" s="35">
        <v>0</v>
      </c>
      <c r="Q52" s="53">
        <f>Q53</f>
        <v>50</v>
      </c>
      <c r="R52" s="53">
        <f>R53</f>
        <v>4.9346</v>
      </c>
      <c r="S52" s="56">
        <v>914120542.06</v>
      </c>
      <c r="T52" s="53">
        <f t="shared" si="0"/>
        <v>-45.0654</v>
      </c>
      <c r="U52" s="25"/>
      <c r="X52" s="23" t="s">
        <v>74</v>
      </c>
      <c r="Y52" s="69">
        <v>12</v>
      </c>
      <c r="Z52" s="69">
        <v>0</v>
      </c>
      <c r="AA52" s="70">
        <v>4934.6</v>
      </c>
      <c r="AB52" s="70">
        <v>4934.6</v>
      </c>
      <c r="AC52" s="70">
        <v>4934.6</v>
      </c>
      <c r="AD52" s="71">
        <v>1</v>
      </c>
      <c r="AE52" s="72">
        <v>1</v>
      </c>
      <c r="AS52" s="87" t="s">
        <v>74</v>
      </c>
      <c r="AT52" s="88">
        <v>12</v>
      </c>
      <c r="AU52" s="88">
        <v>0</v>
      </c>
      <c r="AV52" s="89">
        <v>4934.6</v>
      </c>
      <c r="AW52" s="89">
        <v>4934.6</v>
      </c>
    </row>
    <row r="53" ht="19" customHeight="1" spans="1:49">
      <c r="A53" s="25"/>
      <c r="B53" s="26" t="s">
        <v>75</v>
      </c>
      <c r="C53" s="27" t="s">
        <v>75</v>
      </c>
      <c r="D53" s="27" t="s">
        <v>75</v>
      </c>
      <c r="E53" s="27" t="s">
        <v>75</v>
      </c>
      <c r="F53" s="27" t="s">
        <v>75</v>
      </c>
      <c r="G53" s="27" t="s">
        <v>75</v>
      </c>
      <c r="H53" s="27" t="s">
        <v>75</v>
      </c>
      <c r="I53" s="27" t="s">
        <v>75</v>
      </c>
      <c r="J53" s="27" t="s">
        <v>75</v>
      </c>
      <c r="K53" s="27" t="s">
        <v>75</v>
      </c>
      <c r="L53" s="36">
        <v>12</v>
      </c>
      <c r="M53" s="36">
        <v>2</v>
      </c>
      <c r="N53" s="37"/>
      <c r="O53" s="37"/>
      <c r="P53" s="37"/>
      <c r="Q53" s="55">
        <f>AK50</f>
        <v>50</v>
      </c>
      <c r="R53" s="55">
        <f>AV53/1000</f>
        <v>4.9346</v>
      </c>
      <c r="S53" s="37"/>
      <c r="T53" s="55">
        <f t="shared" si="0"/>
        <v>-45.0654</v>
      </c>
      <c r="U53" s="6"/>
      <c r="X53" s="27" t="s">
        <v>75</v>
      </c>
      <c r="Y53" s="74">
        <v>12</v>
      </c>
      <c r="Z53" s="74">
        <v>2</v>
      </c>
      <c r="AA53" s="75">
        <v>4934.6</v>
      </c>
      <c r="AB53" s="75">
        <v>4934.6</v>
      </c>
      <c r="AC53" s="75">
        <v>4934.6</v>
      </c>
      <c r="AD53" s="76">
        <v>1</v>
      </c>
      <c r="AE53" s="77">
        <v>1</v>
      </c>
      <c r="AS53" s="90" t="s">
        <v>75</v>
      </c>
      <c r="AT53" s="91">
        <v>12</v>
      </c>
      <c r="AU53" s="91">
        <v>2</v>
      </c>
      <c r="AV53" s="92">
        <v>4934.6</v>
      </c>
      <c r="AW53" s="92">
        <v>4934.6</v>
      </c>
    </row>
    <row r="54" ht="11.25" customHeight="1" spans="1:49">
      <c r="A54" s="25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38">
        <v>12</v>
      </c>
      <c r="M54" s="38">
        <v>2</v>
      </c>
      <c r="N54" s="37"/>
      <c r="O54" s="37"/>
      <c r="P54" s="37"/>
      <c r="Q54" s="55">
        <f>Q13+Q21+Q23+Q26+Q30+Q34+Q40+Q43+Q45+Q50+Q52</f>
        <v>865993.72</v>
      </c>
      <c r="R54" s="55">
        <f>R13+R21+R23+R26+R30+R34+R40+R43+R45+R50+R52</f>
        <v>985558.37978</v>
      </c>
      <c r="S54" s="37"/>
      <c r="T54" s="55">
        <f t="shared" si="0"/>
        <v>119564.65978</v>
      </c>
      <c r="U54" s="6"/>
      <c r="X54" s="57"/>
      <c r="Y54" s="78">
        <v>12</v>
      </c>
      <c r="Z54" s="78">
        <v>2</v>
      </c>
      <c r="AA54" s="78">
        <v>985498379.78</v>
      </c>
      <c r="AB54" s="78">
        <v>624612924.7</v>
      </c>
      <c r="AC54" s="78">
        <v>608476070.21</v>
      </c>
      <c r="AD54" s="79">
        <v>0.63380411121471</v>
      </c>
      <c r="AE54" s="80">
        <v>0.617429802721578</v>
      </c>
      <c r="AS54" s="93"/>
      <c r="AT54" s="94">
        <v>12</v>
      </c>
      <c r="AU54" s="94">
        <v>2</v>
      </c>
      <c r="AV54" s="94">
        <v>985558379.78</v>
      </c>
      <c r="AW54" s="94">
        <v>667718256.91</v>
      </c>
    </row>
    <row r="55" ht="34.5" spans="24:24">
      <c r="X55" s="26" t="s">
        <v>75</v>
      </c>
    </row>
    <row r="56" spans="24:24">
      <c r="X56" s="28"/>
    </row>
  </sheetData>
  <mergeCells count="86">
    <mergeCell ref="Q1:T1"/>
    <mergeCell ref="Q2:T2"/>
    <mergeCell ref="Q3:T3"/>
    <mergeCell ref="Q4:T4"/>
    <mergeCell ref="Q5:T5"/>
    <mergeCell ref="Q6:T6"/>
    <mergeCell ref="C7:T7"/>
    <mergeCell ref="C8:T8"/>
    <mergeCell ref="C9:T9"/>
    <mergeCell ref="N13:P13"/>
    <mergeCell ref="AH13:AJ13"/>
    <mergeCell ref="N14:P14"/>
    <mergeCell ref="AH14:AJ14"/>
    <mergeCell ref="N15:P15"/>
    <mergeCell ref="AH15:AJ15"/>
    <mergeCell ref="N16:P16"/>
    <mergeCell ref="AH16:AJ16"/>
    <mergeCell ref="N17:P17"/>
    <mergeCell ref="AH17:AJ17"/>
    <mergeCell ref="N18:P18"/>
    <mergeCell ref="AH18:AJ18"/>
    <mergeCell ref="N19:P19"/>
    <mergeCell ref="AH19:AJ19"/>
    <mergeCell ref="N20:P20"/>
    <mergeCell ref="AH20:AJ20"/>
    <mergeCell ref="N21:P21"/>
    <mergeCell ref="AH21:AJ21"/>
    <mergeCell ref="N22:P22"/>
    <mergeCell ref="AH22:AJ22"/>
    <mergeCell ref="N23:P23"/>
    <mergeCell ref="AH23:AJ23"/>
    <mergeCell ref="N24:P24"/>
    <mergeCell ref="AH24:AJ24"/>
    <mergeCell ref="N25:P25"/>
    <mergeCell ref="AH25:AJ25"/>
    <mergeCell ref="N26:P26"/>
    <mergeCell ref="AH26:AJ26"/>
    <mergeCell ref="N27:P27"/>
    <mergeCell ref="AH27:AJ27"/>
    <mergeCell ref="N28:P28"/>
    <mergeCell ref="AH28:AJ28"/>
    <mergeCell ref="N29:P29"/>
    <mergeCell ref="AH29:AJ29"/>
    <mergeCell ref="N30:P30"/>
    <mergeCell ref="AH30:AJ30"/>
    <mergeCell ref="N31:P31"/>
    <mergeCell ref="AH31:AJ31"/>
    <mergeCell ref="N32:P32"/>
    <mergeCell ref="AH32:AJ32"/>
    <mergeCell ref="N33:P33"/>
    <mergeCell ref="AH33:AJ33"/>
    <mergeCell ref="N34:P34"/>
    <mergeCell ref="AH34:AJ34"/>
    <mergeCell ref="N35:P35"/>
    <mergeCell ref="AH35:AJ35"/>
    <mergeCell ref="N36:P36"/>
    <mergeCell ref="AH36:AJ36"/>
    <mergeCell ref="N37:P37"/>
    <mergeCell ref="AH37:AJ37"/>
    <mergeCell ref="N38:P38"/>
    <mergeCell ref="AH38:AJ38"/>
    <mergeCell ref="N39:P39"/>
    <mergeCell ref="AH39:AJ39"/>
    <mergeCell ref="N40:P40"/>
    <mergeCell ref="AH40:AJ40"/>
    <mergeCell ref="N41:P41"/>
    <mergeCell ref="AH41:AJ41"/>
    <mergeCell ref="N42:P42"/>
    <mergeCell ref="AH42:AJ42"/>
    <mergeCell ref="N43:P43"/>
    <mergeCell ref="AH43:AJ43"/>
    <mergeCell ref="N44:P44"/>
    <mergeCell ref="AH44:AJ44"/>
    <mergeCell ref="N45:P45"/>
    <mergeCell ref="AH45:AJ45"/>
    <mergeCell ref="N46:P46"/>
    <mergeCell ref="AH46:AJ46"/>
    <mergeCell ref="N47:P47"/>
    <mergeCell ref="AH47:AJ47"/>
    <mergeCell ref="N48:P48"/>
    <mergeCell ref="AH48:AJ48"/>
    <mergeCell ref="N49:P49"/>
    <mergeCell ref="AH49:AJ49"/>
    <mergeCell ref="N50:P50"/>
    <mergeCell ref="AH50:AJ50"/>
    <mergeCell ref="N51:P51"/>
  </mergeCells>
  <pageMargins left="0.590551181102362" right="0.196850393700787" top="0" bottom="0" header="0.511811023622047" footer="0.511811023622047"/>
  <pageSetup paperSize="9" scale="91" fitToHeight="0" orientation="portrait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Бюджет_7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dcterms:created xsi:type="dcterms:W3CDTF">2022-07-05T02:05:00Z</dcterms:created>
  <cp:lastPrinted>2022-08-03T04:32:00Z</cp:lastPrinted>
  <dcterms:modified xsi:type="dcterms:W3CDTF">2024-10-09T12:31:54Z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1689405BB83645C9999DD950BE430466_12</vt:lpwstr>
  </property>
  <property fmtid="{D5CDD505-2E9C-101B-9397-08002B2CF9AE}" pid="3" name="KSOProductBuildVer">
    <vt:lpwstr>1049-12.2.0.18283</vt:lpwstr>
  </property>
</Properties>
</file>