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январь" sheetId="1" r:id="rId1"/>
  </sheets>
  <definedNames>
    <definedName name="_xlnm.Print_Area" localSheetId="0">январь!$A$1:$G$82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<sst xmlns="http://schemas.openxmlformats.org/spreadsheetml/2006/main" count="204" uniqueCount="163">
  <si>
    <t>Приложение №2</t>
  </si>
  <si>
    <t>к Решению Хурала представителей</t>
  </si>
  <si>
    <t xml:space="preserve">от  "28" декабря 2023  №52 "О внесении </t>
  </si>
  <si>
    <t xml:space="preserve"> изменений в бюджет городского округа</t>
  </si>
  <si>
    <t xml:space="preserve">город Ак-Довурак на 2022 год </t>
  </si>
  <si>
    <t>и на плановый период 2023-2024 годов "</t>
  </si>
  <si>
    <t>Поступления доходов в бюджет городского округа город Ак-Довурак</t>
  </si>
  <si>
    <t>Республики Тыва на 2025 год</t>
  </si>
  <si>
    <t>(тыс.руб.)</t>
  </si>
  <si>
    <t>Код бюджетной классификации РФ</t>
  </si>
  <si>
    <t>Наименование доходов</t>
  </si>
  <si>
    <t>КОСгу</t>
  </si>
  <si>
    <t>тип средств</t>
  </si>
  <si>
    <t>Сумма</t>
  </si>
  <si>
    <t>Изменение (+,-)</t>
  </si>
  <si>
    <t>НАЛОГОВЫЕ ДОХОДЫ</t>
  </si>
  <si>
    <t>000 1 01 00000 00 0000 000</t>
  </si>
  <si>
    <t>НАЛОГИ НА ПРИБЫЛЬ,ДОХОДЫ</t>
  </si>
  <si>
    <t>000 1 01 02000 01 0000 110</t>
  </si>
  <si>
    <t>Налог на доходы с физических лиц</t>
  </si>
  <si>
    <t>000 1 03 00000 00 0000 000</t>
  </si>
  <si>
    <t>НАЛОГИ НА ТОВАРЫ (РАБОТЫ,  УСЛУГИ), РЕАЛИЗУЕМЫЕ НА ТЕРРИТОРИИ РОССИЙСКОЙ ФЕДЕРАЦИИ</t>
  </si>
  <si>
    <t>10.20.01</t>
  </si>
  <si>
    <t>000 1 03 02000 01 0000 110</t>
  </si>
  <si>
    <t xml:space="preserve">Акцизы по подакцизным товарам (продукции), производимым на территории Российской Федерации </t>
  </si>
  <si>
    <t>10.20.02</t>
  </si>
  <si>
    <t>000 1 05 00000 00 0000 000</t>
  </si>
  <si>
    <t>НАЛОГИ НА СОВОКУПНЫЙ ДОХОД</t>
  </si>
  <si>
    <t>000 1 05 01000 01 0000 110</t>
  </si>
  <si>
    <t>Упрощенная система налогообложения</t>
  </si>
  <si>
    <t>000 1 05 03000 01 1000 110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</si>
  <si>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</si>
  <si>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</si>
  <si>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</si>
  <si>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</si>
  <si>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</si>
  <si>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</si>
  <si>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</si>
  <si>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000 1 06 06000 00 0000 110</t>
  </si>
  <si>
    <t>Земельный налог:</t>
  </si>
  <si>
    <t>000 1 06 06030 00 0000 110</t>
  </si>
  <si>
    <t>Земельный налог с организаций</t>
  </si>
  <si>
    <t>000 1 06 06040 00 0000 110</t>
  </si>
  <si>
    <t>Земельный налог с физических лиц</t>
  </si>
  <si>
    <t>000 1 08 00000 00 0000 000</t>
  </si>
  <si>
    <t>ГОСУДАРСТВЕННАЯ ПОШЛИНА</t>
  </si>
  <si>
    <t>000 1 09 00000 00 0000 000</t>
  </si>
  <si>
    <t>ЗАДОЛЖЕННОСТЬ И ПЕРЕРАСЧЕТЫ ПО ОТМЕНЕННЫМ НАЛОГАМ И СБОРАМ</t>
  </si>
  <si>
    <t>НЕНАЛОГОВЫЕ ДОХОДЫ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</si>
  <si>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</si>
  <si>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</si>
  <si>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</si>
  <si>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 полученные в виде арендной либо иной платы за передачу в возмездное пользование гос.и муниципального имущества</t>
  </si>
  <si>
    <t>000 1 11 05024 04 0000 120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</si>
  <si>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</si>
  <si>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000 1 11 09044 04 0000 120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</si>
  <si>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</si>
  <si>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0001 12 00000 00 0000 000</t>
  </si>
  <si>
    <t>ПЛАТЕЖИ ПРИ ПОЛЬЗОВАНИИ ПРИРОДНЫМИ РЕСУРСАМИ</t>
  </si>
  <si>
    <t>000 1 12 01000  01 0000 120</t>
  </si>
  <si>
    <t>Плата за негативное воздействие на окружающую среду</t>
  </si>
  <si>
    <t>000 1 13 01994 04 0000 130</t>
  </si>
  <si>
    <t>Прочие доходы от оказания платных услуг (работ) получателями средств бюджетов городских округов</t>
  </si>
  <si>
    <t>0001 14 00000 00 0000 000</t>
  </si>
  <si>
    <t>ДОХОДЫ ОТ ПРОДАЖИ МАТЕРИАЛЬНЫХ И НЕМАТЕРИАЛЬНЫХ АКТИВОВ</t>
  </si>
  <si>
    <r>
      <rPr>
        <sz val="10"/>
        <rFont val="Times New Roman"/>
        <charset val="204"/>
      </rPr>
      <t>11301</t>
    </r>
    <r>
      <rPr>
        <b/>
        <sz val="10"/>
        <rFont val="Times New Roman"/>
        <charset val="204"/>
      </rPr>
      <t xml:space="preserve">  131  </t>
    </r>
    <r>
      <rPr>
        <sz val="10"/>
        <rFont val="Times New Roman"/>
        <charset val="204"/>
      </rPr>
      <t xml:space="preserve">11302 </t>
    </r>
    <r>
      <rPr>
        <b/>
        <sz val="10"/>
        <rFont val="Times New Roman"/>
        <charset val="204"/>
      </rPr>
      <t xml:space="preserve"> 134</t>
    </r>
  </si>
  <si>
    <t>000 1 14 06024 04 0000 430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</si>
  <si>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</si>
  <si>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000 1 16 00000 00 0000 000</t>
  </si>
  <si>
    <t>ШТРАФЫ, САНКЦИИ, ВОЗМЕЩЕНИЕ УЩЕРБА</t>
  </si>
  <si>
    <t>000 1 17 05000 00 0000 180</t>
  </si>
  <si>
    <t>Прочие неналоговые доходы</t>
  </si>
  <si>
    <r>
      <rPr>
        <sz val="10"/>
        <rFont val="Times New Roman"/>
        <charset val="204"/>
      </rPr>
      <t xml:space="preserve">11402 </t>
    </r>
    <r>
      <rPr>
        <b/>
        <sz val="10"/>
        <rFont val="Times New Roman"/>
        <charset val="204"/>
      </rPr>
      <t xml:space="preserve">  410 </t>
    </r>
    <r>
      <rPr>
        <sz val="10"/>
        <rFont val="Times New Roman"/>
        <charset val="204"/>
      </rPr>
      <t xml:space="preserve"> 11406</t>
    </r>
    <r>
      <rPr>
        <b/>
        <sz val="10"/>
        <rFont val="Times New Roman"/>
        <charset val="204"/>
      </rPr>
      <t xml:space="preserve">   430</t>
    </r>
  </si>
  <si>
    <t>000 1 00 00000 00 0000 000</t>
  </si>
  <si>
    <t>СОБСТВЕННЫЕ ДОХОДЫ:</t>
  </si>
  <si>
    <r>
      <rPr>
        <sz val="10"/>
        <rFont val="Times New Roman"/>
        <charset val="204"/>
      </rPr>
      <t xml:space="preserve">116070  </t>
    </r>
    <r>
      <rPr>
        <b/>
        <sz val="10"/>
        <rFont val="Times New Roman"/>
        <charset val="204"/>
      </rPr>
      <t xml:space="preserve">         141       </t>
    </r>
    <r>
      <rPr>
        <sz val="10"/>
        <rFont val="Times New Roman"/>
        <charset val="204"/>
      </rPr>
      <t>1161010004</t>
    </r>
    <r>
      <rPr>
        <b/>
        <sz val="10"/>
        <rFont val="Times New Roman"/>
        <charset val="204"/>
      </rPr>
      <t xml:space="preserve">  144 возм    штрафы          145</t>
    </r>
  </si>
  <si>
    <t>000 2 02 10000 00 0000 150</t>
  </si>
  <si>
    <t>Дотации бюджетам субъектов Российской Федерации и муниципальных образований</t>
  </si>
  <si>
    <t>000 2 02 15001 04 0000 150</t>
  </si>
  <si>
    <t>Дотации бюджетам городских округов на выравнивание бюджетной обеспеченности из бюджета субъекта РФ</t>
  </si>
  <si>
    <t>000 2 02 15002 04 0000 150</t>
  </si>
  <si>
    <t>Дотации бюджетам городских округов на поддержку мер по обеспечению сбалансированности бюджетов</t>
  </si>
  <si>
    <t>000 2 02 20000 00 0000 150</t>
  </si>
  <si>
    <t>Субсидии от других бюджетов бюджетной системы</t>
  </si>
  <si>
    <t>000 2 02 25179 04 0000 150</t>
  </si>
  <si>
    <t>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</si>
  <si>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10.20.05</t>
  </si>
  <si>
    <t>000 2 02 25454 04 0000 150</t>
  </si>
  <si>
    <t>Субсидии на создание модельных муниципальных библиотек на 2025</t>
  </si>
  <si>
    <t>10.20.07</t>
  </si>
  <si>
    <t>000 2 02 25304 04 0000 150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</si>
  <si>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на 2025 год</t>
  </si>
  <si>
    <t>000 2 02 25497 04 0000 150</t>
  </si>
  <si>
    <t>Субсидии бюджетам субъектов Российской Федерации на реализацию мероприятий по обеспечению жильем  молодых семей на 2025 год</t>
  </si>
  <si>
    <t>000 2 02 25555 04 0000 150</t>
  </si>
  <si>
    <t>Субсидии бюджетам субъектов Российской Федерации на реализацию программ формирования современной городской среды на 2025 год</t>
  </si>
  <si>
    <t>000 2 02 29999 04 0000 150</t>
  </si>
  <si>
    <t>Субсидии бюджетам субъектов Российской Федерации на долевое финансирование расходов на оплату коммунальных услуг (в отношении расходов по оплате электрической и тепловой энергии, водоснабжения), приобретение котельно-печного топлива для казенных, бюджетных и автономных учреждений (с учетом доставки и услуг поставщика)</t>
  </si>
  <si>
    <t>Субсидии бюджетам субъектов Российской Федерации на софинансирование расходов по содержанию имущества образовательных учреждений</t>
  </si>
  <si>
    <t>Субсидии органам местного самоуправления Республики Тыва на обеспечение доступа к сети "Интернет" социально значимых объектов, подключенных в рамках национальной программы "Цифровая экономика Российской Федерации", на 2025 год</t>
  </si>
  <si>
    <t>Субсидий местным бюджетам на ликвидацию несанкционированных мест размещения отходов</t>
  </si>
  <si>
    <t>Субвенции бюджетам бюджетной системы Российской Федерации</t>
  </si>
  <si>
    <t>000 2 02 30013 04 0000 150</t>
  </si>
  <si>
    <t xml:space="preserve">Субвенции на осуществление переданных органам местного самоуправления РТ в соответствии с п.3, ст.1 Закона РТ от 28 декабря 2005 г.№1560 ВХ-1 полномочий РТ в области  социальной поддержки реабилитированных лиц и лиц, признанных пострадавшими от политических репрессий» </t>
  </si>
  <si>
    <t>000 2 02 30022 04 0000 150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</si>
  <si>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</si>
  <si>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000 2 02 30024 04 0000 150</t>
  </si>
  <si>
    <t>Субвенции на реализацию Закона Республики Тыва "О предоставлении субвенций местным бюджетам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общеобразоавтельных организациях" на 2025 год</t>
  </si>
  <si>
    <t>Субвенции на реализацию Закона Республики Тыва "О предоставлении субвенций местным бюджетам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организациях" на 2025 год</t>
  </si>
  <si>
    <t>Субвенция на осуществление переданных органам местного самоуправления Республики Тыва в соответствии с пунктом 5 ст.1 Закона Республики Тыва от 28 декабря 2005 года №1560 ВХ-1 "О наделении органов местного самоуправления муниципальных образований отдельными государственными полномочиями Республики Тыва в области социальной поддержки отдельных категорий граждан" полномочий Республики Тыва по предоставлению гражданам субсидий на оплату жилых помещений и коммунальных услуг"</t>
  </si>
  <si>
    <t>Субвенции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</si>
  <si>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 xml:space="preserve">Субвенции на осуществление переданных органам местного самоуправления РТ в соответствии с п.1 ст.1 Закона РТ от 28 декабря 2005 г.№1560 ВХ-1 полномочий РТ в области социальной поддержки ветеранов труда и труженников тыла </t>
  </si>
  <si>
    <t xml:space="preserve">Субвенции на осуществление переданных органам местного самоуправления РТ в соответствии с п.4, ст.1 Закона РТ от 28 декабря 2005 г.№1560 ВХ-1 полномочий РТ в области осуществления назначению и выплаты ежемесячного пособия на ребенка </t>
  </si>
  <si>
    <t xml:space="preserve">Субвенции на обеспечение равной доступности услуг общественного транспорта  для отдельных категорий граждан </t>
  </si>
  <si>
    <t xml:space="preserve">Субвенции на осуществление государственных полномочий по образованию и организации деятельности комиссий по делам несовершеннолетних </t>
  </si>
  <si>
    <t>Субвенции на осуществление государственных полномочий по созданию, организации и обеспечению деятельности административных комиссий</t>
  </si>
  <si>
    <t xml:space="preserve">Субвенции на реализацию Закона Республики Тыва «О погребении и похоронном деле в Республике Тыва» </t>
  </si>
  <si>
    <t>Субвенции на мероприятия по проведению оздоровительной кампании детей на 2025 год</t>
  </si>
  <si>
    <t>Субвенции на осуществление государственных полномочий по установлению запрета на розничную продажу алкогольной продукции в Республике Тыва на 2024 год</t>
  </si>
  <si>
    <t>30.20.07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</si>
  <si>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</si>
  <si>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Субвенции на содержание специалистов, осуществляющих переданные полномочия Республики Тыва по опеке и попечительству</t>
  </si>
  <si>
    <t>000 2 02 30027 04 0000 150</t>
  </si>
  <si>
    <t>Субвенции на выплаты денежных средств на содержание детей в семьях опекунов (попечителей), в приемных семьях и вознаграждения, причитающегося приемным родителям</t>
  </si>
  <si>
    <t>000 2 02 35084 04 0000150</t>
  </si>
  <si>
    <t>Субвенции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</si>
  <si>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000 2 02 35118 04 0000 150</t>
  </si>
  <si>
    <t>Субвенции на осуществление первичного воинского учета органами местного самоуправления поселений, муниципальных и городских округов на 2025</t>
  </si>
  <si>
    <t>000 2 02 35120 04 0000 150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</si>
  <si>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на 2025 год</t>
  </si>
  <si>
    <t>000 2 02 35250 04 0000 150</t>
  </si>
  <si>
    <t xml:space="preserve">Субвенции на оплату жилищно-коммунальных услуг отдельным категориям граждан </t>
  </si>
  <si>
    <t>000 202 35462 04 0000 150</t>
  </si>
  <si>
    <t xml:space="preserve">Субвенции на компенсацию отдельным категориям граждан оплаты взноса на капитальный ремонт общего имущества в многоквартирном доме </t>
  </si>
  <si>
    <t>000 202 35573 04 0000 150</t>
  </si>
  <si>
    <t xml:space="preserve">Субвенции на осуществление ежемесячной выплаты в связи с рождением (с усыновлением) первого ребенка  </t>
  </si>
  <si>
    <t>Иные межбюджетные трансферты</t>
  </si>
  <si>
    <t>000 2 02 45303 04 0000150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</si>
  <si>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</si>
  <si>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000 2 02 45050 04 0000 150</t>
  </si>
  <si>
    <t>Иные  межбюджетные  трансферты на  обеспечение выплат  ежемесячного денежного  вознаграждения  советникам  директоров  по  воспитанию  и взаимодействию  с  детскими общественными  объединениями государственных  общеобразовательных   организаций,  профессиональных образовательных  организаций  субъектов  Российской  Федерации,  города Байконура  и  федеральной территории  "Сириус",  муниципальных общеобразовательных  организаций  и  профессиональных  образовательных 
организаций на 2025 год</t>
  </si>
  <si>
    <t>000 2 02 49999 04 0000 150</t>
  </si>
  <si>
    <t>Межбюджетные трансферты на организацию бесплатного питания отдельным категориям учащихся государственных и муниципальных образовательных учреждений Республики Тыва</t>
  </si>
  <si>
    <t>000 2 00 00000 00 0000 000</t>
  </si>
  <si>
    <t>БЕЗВОЗМЕЗДНЫЕ  ПОСТУПЛЕНИЯ :</t>
  </si>
  <si>
    <t>ВСЕГО ДОХОДЫ:</t>
  </si>
  <si>
    <t>000 2 02 35302 04 0000 150</t>
  </si>
  <si>
    <t xml:space="preserve">Субвенции на осуществление ежемесячных выплат на детей в возрасте от трех до семи лет включительно </t>
  </si>
  <si>
    <t xml:space="preserve">Субвенции бюджетам муниципальных районов (городских округов) на компенсацию отдельным категориям граждан оплаты взноса на капитальный ремонт общего имущества в многоквартирном доме </t>
  </si>
  <si>
    <t xml:space="preserve"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
</t>
  </si>
  <si>
    <t>Субсидии по предоставлению бесплатного питания отдельным категориям учащихся государственных ОО РТ и МОО</t>
  </si>
  <si>
    <t>Иные межбюджетные трансферты на 2022 год из республиканского бюджета Республики Тыва бюджетам муниципальных образований Республики Тыва на поощрение муниципальных управленческих команд за содействие достижению показателей деятельности органов исполнительн</t>
  </si>
  <si>
    <t>000 2 19 60010 04 0000 150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</si>
  <si>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</si>
  <si>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уведомление уточнение 09.01.2024 общая сумма</t>
  </si>
  <si>
    <t>уведомление уточнение 31.01.2024</t>
  </si>
  <si>
    <t>уведомление уточнение 26.02.2024</t>
  </si>
  <si>
    <t>уведомление уточнение 31.05.2024</t>
  </si>
  <si>
    <t>уведомление уточнение 05.06.2024</t>
  </si>
  <si>
    <t>уведомление уточнение 30.07.2024</t>
  </si>
  <si>
    <t>уведомление уточнение 01.08.2024</t>
  </si>
  <si>
    <t>уведомление уточнение 06.08.2024</t>
  </si>
  <si>
    <t>уведомление уточнение 09.08.2024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</si>
</sst>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\ ##0.00_);_(* \(#\ ##0.00\);_(* &quot;-&quot;??_);_(@_)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00"/>
    <numFmt numFmtId="181" formatCode="0.0"/>
    <numFmt numFmtId="182" formatCode="0.000000"/>
    <numFmt numFmtId="183" formatCode="#\ ##0"/>
    <numFmt numFmtId="184" formatCode="0.00000000"/>
  </numFmts>
  <fonts count="33">
    <font>
      <sz val="10"/>
      <name val="Arial"/>
      <charset val="134"/>
    </font>
    <font>
      <sz val="10"/>
      <name val="Times New Roman"/>
      <charset val="204"/>
    </font>
    <font>
      <b/>
      <sz val="10"/>
      <name val="Times New Roman"/>
      <charset val="204"/>
    </font>
    <font>
      <b/>
      <sz val="10"/>
      <color indexed="8"/>
      <name val="Times New Roman"/>
      <charset val="204"/>
    </font>
    <font>
      <sz val="9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8"/>
      <name val="Times New Roman"/>
      <charset val="204"/>
    </font>
    <font>
      <sz val="10"/>
      <color rgb="FF333333"/>
      <name val="Times New Roman"/>
      <charset val="204"/>
    </font>
    <font>
      <b/>
      <i/>
      <sz val="10"/>
      <name val="Times New Roman"/>
      <charset val="204"/>
    </font>
    <font>
      <i/>
      <sz val="10"/>
      <name val="Times New Roman"/>
      <charset val="204"/>
    </font>
    <font>
      <sz val="10"/>
      <name val="Arial"/>
      <charset val="20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0"/>
      <name val="Arial Cyr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1" fillId="0" borderId="0" applyFont="0" applyFill="0" applyBorder="0" applyAlignment="0" applyProtection="0"/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9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11" fillId="0" borderId="0"/>
    <xf numFmtId="0" fontId="32" fillId="0" borderId="0"/>
  </cellStyleXfs>
  <cellXfs count="135">
    <xf numFmtId="0" fontId="0" fillId="0" borderId="0" xfId="0"/>
    <xf numFmtId="0" fontId="1" fillId="0" borderId="0" xfId="49" applyFont="1"/>
    <xf numFmtId="0" fontId="2" fillId="0" borderId="0" xfId="49" applyFont="1"/>
    <xf numFmtId="0" fontId="3" fillId="0" borderId="0" xfId="49" applyFont="1"/>
    <xf numFmtId="0" fontId="2" fillId="2" borderId="0" xfId="49" applyFont="1" applyFill="1"/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horizontal="left" vertical="top"/>
    </xf>
    <xf numFmtId="0" fontId="2" fillId="0" borderId="0" xfId="49" applyFont="1" applyAlignment="1">
      <alignment horizontal="left"/>
    </xf>
    <xf numFmtId="1" fontId="1" fillId="0" borderId="0" xfId="49" applyNumberFormat="1" applyFont="1" applyAlignment="1">
      <alignment horizontal="center" vertical="center"/>
    </xf>
    <xf numFmtId="0" fontId="4" fillId="0" borderId="0" xfId="49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180" fontId="3" fillId="0" borderId="0" xfId="0" applyNumberFormat="1" applyFont="1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49" applyFont="1" applyFill="1" applyBorder="1" applyAlignment="1">
      <alignment horizontal="center" vertical="center"/>
    </xf>
    <xf numFmtId="1" fontId="1" fillId="3" borderId="2" xfId="49" applyNumberFormat="1" applyFont="1" applyFill="1" applyBorder="1" applyAlignment="1">
      <alignment horizontal="center" vertical="center"/>
    </xf>
    <xf numFmtId="181" fontId="2" fillId="3" borderId="2" xfId="0" applyNumberFormat="1" applyFont="1" applyFill="1" applyBorder="1" applyAlignment="1">
      <alignment horizontal="center" vertical="center" wrapText="1"/>
    </xf>
    <xf numFmtId="0" fontId="4" fillId="4" borderId="2" xfId="49" applyFont="1" applyFill="1" applyBorder="1" applyAlignment="1">
      <alignment horizontal="center" vertical="center" wrapText="1"/>
    </xf>
    <xf numFmtId="181" fontId="2" fillId="0" borderId="2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4" borderId="2" xfId="49" applyFont="1" applyFill="1" applyBorder="1" applyAlignment="1">
      <alignment horizontal="left" vertical="center" wrapText="1"/>
    </xf>
    <xf numFmtId="1" fontId="1" fillId="4" borderId="2" xfId="49" applyNumberFormat="1" applyFont="1" applyFill="1" applyBorder="1" applyAlignment="1">
      <alignment horizontal="center" vertical="center" wrapText="1"/>
    </xf>
    <xf numFmtId="182" fontId="2" fillId="3" borderId="2" xfId="0" applyNumberFormat="1" applyFont="1" applyFill="1" applyBorder="1" applyAlignment="1">
      <alignment horizontal="center" vertical="center"/>
    </xf>
    <xf numFmtId="2" fontId="1" fillId="4" borderId="2" xfId="49" applyNumberFormat="1" applyFont="1" applyFill="1" applyBorder="1" applyAlignment="1">
      <alignment horizontal="center" vertical="center" wrapText="1"/>
    </xf>
    <xf numFmtId="182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49" applyFont="1" applyBorder="1" applyAlignment="1">
      <alignment horizontal="left" vertical="center" wrapText="1"/>
    </xf>
    <xf numFmtId="1" fontId="1" fillId="0" borderId="2" xfId="49" applyNumberFormat="1" applyFont="1" applyBorder="1" applyAlignment="1">
      <alignment horizontal="center" vertical="center" wrapText="1"/>
    </xf>
    <xf numFmtId="2" fontId="1" fillId="0" borderId="2" xfId="49" applyNumberFormat="1" applyFont="1" applyBorder="1" applyAlignment="1">
      <alignment horizontal="center" vertical="center" wrapText="1"/>
    </xf>
    <xf numFmtId="182" fontId="1" fillId="3" borderId="2" xfId="0" applyNumberFormat="1" applyFont="1" applyFill="1" applyBorder="1" applyAlignment="1">
      <alignment horizontal="center" vertical="center"/>
    </xf>
    <xf numFmtId="2" fontId="2" fillId="0" borderId="2" xfId="49" applyNumberFormat="1" applyFont="1" applyBorder="1" applyAlignment="1">
      <alignment horizontal="center" vertical="center" wrapText="1"/>
    </xf>
    <xf numFmtId="182" fontId="1" fillId="0" borderId="2" xfId="0" applyNumberFormat="1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top" wrapText="1"/>
    </xf>
    <xf numFmtId="0" fontId="2" fillId="0" borderId="2" xfId="50" applyFont="1" applyBorder="1" applyAlignment="1">
      <alignment vertical="top" wrapText="1"/>
    </xf>
    <xf numFmtId="0" fontId="4" fillId="0" borderId="2" xfId="50" applyFont="1" applyBorder="1" applyAlignment="1">
      <alignment horizontal="center" vertical="top" wrapText="1"/>
    </xf>
    <xf numFmtId="0" fontId="6" fillId="0" borderId="2" xfId="5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top" wrapText="1"/>
    </xf>
    <xf numFmtId="0" fontId="1" fillId="0" borderId="0" xfId="0" applyFont="1" applyAlignment="1">
      <alignment horizontal="left" vertical="center" wrapText="1"/>
    </xf>
    <xf numFmtId="182" fontId="1" fillId="3" borderId="2" xfId="0" applyNumberFormat="1" applyFont="1" applyFill="1" applyBorder="1" applyAlignment="1">
      <alignment horizontal="center" vertical="center" wrapText="1"/>
    </xf>
    <xf numFmtId="182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83" fontId="2" fillId="0" borderId="2" xfId="49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3" borderId="2" xfId="49" applyFont="1" applyFill="1" applyBorder="1" applyAlignment="1">
      <alignment horizontal="left" vertical="center" wrapText="1"/>
    </xf>
    <xf numFmtId="1" fontId="1" fillId="3" borderId="2" xfId="49" applyNumberFormat="1" applyFont="1" applyFill="1" applyBorder="1" applyAlignment="1">
      <alignment horizontal="center" vertical="center" wrapText="1"/>
    </xf>
    <xf numFmtId="182" fontId="2" fillId="3" borderId="2" xfId="0" applyNumberFormat="1" applyFont="1" applyFill="1" applyBorder="1" applyAlignment="1">
      <alignment horizontal="center" vertical="center" wrapText="1"/>
    </xf>
    <xf numFmtId="182" fontId="2" fillId="5" borderId="2" xfId="0" applyNumberFormat="1" applyFont="1" applyFill="1" applyBorder="1" applyAlignment="1">
      <alignment horizontal="center" vertical="center" wrapText="1"/>
    </xf>
    <xf numFmtId="182" fontId="2" fillId="3" borderId="2" xfId="1" applyNumberFormat="1" applyFont="1" applyFill="1" applyBorder="1" applyAlignment="1">
      <alignment horizontal="center" vertical="center" wrapText="1"/>
    </xf>
    <xf numFmtId="182" fontId="2" fillId="0" borderId="2" xfId="1" applyNumberFormat="1" applyFont="1" applyFill="1" applyBorder="1" applyAlignment="1">
      <alignment horizontal="center" vertical="center" wrapText="1"/>
    </xf>
    <xf numFmtId="0" fontId="4" fillId="0" borderId="0" xfId="50" applyFont="1" applyAlignment="1">
      <alignment horizontal="center" vertical="top" wrapText="1"/>
    </xf>
    <xf numFmtId="182" fontId="1" fillId="6" borderId="2" xfId="0" applyNumberFormat="1" applyFont="1" applyFill="1" applyBorder="1" applyAlignment="1">
      <alignment horizontal="center" vertical="center"/>
    </xf>
    <xf numFmtId="181" fontId="1" fillId="0" borderId="0" xfId="49" applyNumberFormat="1" applyFont="1"/>
    <xf numFmtId="49" fontId="2" fillId="3" borderId="2" xfId="0" applyNumberFormat="1" applyFont="1" applyFill="1" applyBorder="1" applyAlignment="1">
      <alignment horizontal="center" vertical="center"/>
    </xf>
    <xf numFmtId="2" fontId="1" fillId="2" borderId="2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6" borderId="2" xfId="0" applyFont="1" applyFill="1" applyBorder="1" applyAlignment="1">
      <alignment horizontal="justify" vertical="center" wrapText="1"/>
    </xf>
    <xf numFmtId="0" fontId="2" fillId="0" borderId="3" xfId="49" applyFont="1" applyBorder="1" applyAlignment="1">
      <alignment horizontal="left" vertical="center" wrapText="1"/>
    </xf>
    <xf numFmtId="1" fontId="1" fillId="0" borderId="3" xfId="49" applyNumberFormat="1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2" fillId="2" borderId="3" xfId="49" applyFont="1" applyFill="1" applyBorder="1" applyAlignment="1">
      <alignment horizontal="left" vertical="center" wrapText="1"/>
    </xf>
    <xf numFmtId="1" fontId="1" fillId="2" borderId="3" xfId="49" applyNumberFormat="1" applyFont="1" applyFill="1" applyBorder="1" applyAlignment="1">
      <alignment horizontal="center" vertical="center" wrapText="1"/>
    </xf>
    <xf numFmtId="2" fontId="1" fillId="2" borderId="3" xfId="49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7" borderId="2" xfId="49" applyFont="1" applyFill="1" applyBorder="1" applyAlignment="1">
      <alignment horizontal="left" wrapText="1"/>
    </xf>
    <xf numFmtId="2" fontId="1" fillId="0" borderId="4" xfId="49" applyNumberFormat="1" applyFont="1" applyBorder="1" applyAlignment="1">
      <alignment horizontal="center" vertical="center" wrapText="1"/>
    </xf>
    <xf numFmtId="0" fontId="2" fillId="7" borderId="4" xfId="49" applyFont="1" applyFill="1" applyBorder="1" applyAlignment="1">
      <alignment horizontal="left" wrapText="1"/>
    </xf>
    <xf numFmtId="2" fontId="1" fillId="0" borderId="5" xfId="49" applyNumberFormat="1" applyFont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 wrapText="1"/>
    </xf>
    <xf numFmtId="0" fontId="2" fillId="0" borderId="2" xfId="49" applyFont="1" applyBorder="1" applyAlignment="1">
      <alignment horizontal="left" wrapText="1"/>
    </xf>
    <xf numFmtId="0" fontId="5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49" applyFont="1" applyFill="1" applyBorder="1" applyAlignment="1">
      <alignment horizontal="left" wrapText="1"/>
    </xf>
    <xf numFmtId="1" fontId="3" fillId="0" borderId="0" xfId="49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2" borderId="2" xfId="49" applyFont="1" applyFill="1" applyBorder="1" applyAlignment="1">
      <alignment horizontal="left" vertical="center" wrapText="1"/>
    </xf>
    <xf numFmtId="1" fontId="1" fillId="2" borderId="2" xfId="49" applyNumberFormat="1" applyFont="1" applyFill="1" applyBorder="1" applyAlignment="1">
      <alignment horizontal="center" vertical="center" wrapText="1"/>
    </xf>
    <xf numFmtId="2" fontId="1" fillId="2" borderId="2" xfId="49" applyNumberFormat="1" applyFont="1" applyFill="1" applyBorder="1" applyAlignment="1">
      <alignment horizontal="center" vertical="center"/>
    </xf>
    <xf numFmtId="0" fontId="2" fillId="7" borderId="2" xfId="49" applyFont="1" applyFill="1" applyBorder="1" applyAlignment="1">
      <alignment horizontal="justify" vertical="center" wrapText="1"/>
    </xf>
    <xf numFmtId="1" fontId="1" fillId="7" borderId="2" xfId="49" applyNumberFormat="1" applyFont="1" applyFill="1" applyBorder="1" applyAlignment="1">
      <alignment horizontal="center" vertical="center" wrapText="1"/>
    </xf>
    <xf numFmtId="2" fontId="1" fillId="7" borderId="2" xfId="49" applyNumberFormat="1" applyFont="1" applyFill="1" applyBorder="1" applyAlignment="1">
      <alignment horizontal="center" vertical="center" wrapText="1"/>
    </xf>
    <xf numFmtId="0" fontId="2" fillId="7" borderId="2" xfId="49" applyFont="1" applyFill="1" applyBorder="1" applyAlignment="1">
      <alignment horizontal="justify" vertical="center"/>
    </xf>
    <xf numFmtId="1" fontId="1" fillId="7" borderId="2" xfId="49" applyNumberFormat="1" applyFont="1" applyFill="1" applyBorder="1" applyAlignment="1">
      <alignment horizontal="center" vertical="center"/>
    </xf>
    <xf numFmtId="181" fontId="2" fillId="0" borderId="0" xfId="49" applyNumberFormat="1" applyFont="1"/>
    <xf numFmtId="184" fontId="2" fillId="0" borderId="0" xfId="49" applyNumberFormat="1" applyFont="1"/>
    <xf numFmtId="0" fontId="1" fillId="6" borderId="2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183" fontId="4" fillId="0" borderId="2" xfId="0" applyNumberFormat="1" applyFont="1" applyBorder="1" applyAlignment="1">
      <alignment horizontal="center" vertical="center"/>
    </xf>
    <xf numFmtId="0" fontId="2" fillId="7" borderId="2" xfId="49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/>
    </xf>
    <xf numFmtId="0" fontId="2" fillId="3" borderId="2" xfId="49" applyFont="1" applyFill="1" applyBorder="1" applyAlignment="1">
      <alignment horizontal="justify" vertical="center" wrapText="1"/>
    </xf>
    <xf numFmtId="0" fontId="1" fillId="0" borderId="2" xfId="0" applyFont="1" applyBorder="1" applyAlignment="1">
      <alignment vertical="top" wrapText="1"/>
    </xf>
    <xf numFmtId="2" fontId="1" fillId="7" borderId="4" xfId="49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182" fontId="2" fillId="5" borderId="2" xfId="0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2" xfId="49" applyFont="1" applyFill="1" applyBorder="1" applyAlignment="1">
      <alignment horizontal="justify" vertical="center" wrapText="1"/>
    </xf>
    <xf numFmtId="1" fontId="1" fillId="8" borderId="2" xfId="49" applyNumberFormat="1" applyFont="1" applyFill="1" applyBorder="1" applyAlignment="1">
      <alignment horizontal="center" vertical="center" wrapText="1"/>
    </xf>
    <xf numFmtId="180" fontId="2" fillId="8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/>
    </xf>
    <xf numFmtId="0" fontId="1" fillId="0" borderId="2" xfId="49" applyFont="1" applyBorder="1" applyAlignment="1">
      <alignment horizontal="left" vertical="top" wrapText="1"/>
    </xf>
    <xf numFmtId="0" fontId="1" fillId="0" borderId="4" xfId="49" applyFont="1" applyBorder="1" applyAlignment="1">
      <alignment horizontal="center" vertical="center"/>
    </xf>
    <xf numFmtId="0" fontId="1" fillId="0" borderId="4" xfId="49" applyFont="1" applyBorder="1" applyAlignment="1">
      <alignment horizontal="left" vertical="top" wrapText="1"/>
    </xf>
    <xf numFmtId="0" fontId="2" fillId="7" borderId="2" xfId="49" applyFont="1" applyFill="1" applyBorder="1" applyAlignment="1">
      <alignment horizontal="left" vertical="center" wrapText="1"/>
    </xf>
    <xf numFmtId="0" fontId="2" fillId="2" borderId="2" xfId="49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left" vertical="top" wrapText="1"/>
    </xf>
    <xf numFmtId="0" fontId="2" fillId="2" borderId="2" xfId="49" applyFont="1" applyFill="1" applyBorder="1" applyAlignment="1">
      <alignment horizontal="center" vertical="center" wrapText="1"/>
    </xf>
    <xf numFmtId="2" fontId="2" fillId="2" borderId="2" xfId="49" applyNumberFormat="1" applyFont="1" applyFill="1" applyBorder="1" applyAlignment="1">
      <alignment horizontal="center" vertical="center" wrapText="1"/>
    </xf>
    <xf numFmtId="2" fontId="1" fillId="2" borderId="2" xfId="49" applyNumberFormat="1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2" fontId="5" fillId="0" borderId="2" xfId="49" applyNumberFormat="1" applyFont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9" fillId="2" borderId="2" xfId="49" applyFont="1" applyFill="1" applyBorder="1" applyAlignment="1">
      <alignment horizontal="left" vertical="top" wrapText="1"/>
    </xf>
    <xf numFmtId="0" fontId="9" fillId="2" borderId="2" xfId="49" applyFont="1" applyFill="1" applyBorder="1" applyAlignment="1">
      <alignment horizontal="left" vertical="center" wrapText="1"/>
    </xf>
    <xf numFmtId="1" fontId="10" fillId="2" borderId="2" xfId="49" applyNumberFormat="1" applyFont="1" applyFill="1" applyBorder="1" applyAlignment="1">
      <alignment horizontal="center" vertical="center" wrapText="1"/>
    </xf>
    <xf numFmtId="2" fontId="9" fillId="2" borderId="2" xfId="49" applyNumberFormat="1" applyFont="1" applyFill="1" applyBorder="1" applyAlignment="1">
      <alignment horizontal="center" vertical="center"/>
    </xf>
    <xf numFmtId="180" fontId="2" fillId="2" borderId="2" xfId="49" applyNumberFormat="1" applyFont="1" applyFill="1" applyBorder="1" applyAlignment="1">
      <alignment horizontal="center" vertical="center" wrapText="1"/>
    </xf>
    <xf numFmtId="0" fontId="2" fillId="0" borderId="0" xfId="49" applyFont="1" applyAlignment="1">
      <alignment horizontal="center"/>
    </xf>
    <xf numFmtId="184" fontId="1" fillId="0" borderId="0" xfId="49" applyNumberFormat="1" applyFont="1"/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республиканский  2005 г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106"/>
  <sheetViews>
    <sheetView tabSelected="1" view="pageBreakPreview" zoomScale="85" zoomScaleNormal="100" workbookViewId="0">
      <pane xSplit="2" ySplit="10" topLeftCell="E44" activePane="bottomRight" state="frozen"/>
      <selection/>
      <selection pane="topRight"/>
      <selection pane="bottomLeft"/>
      <selection pane="bottomRight" activeCell="M55" sqref="M55"/>
    </sheetView>
  </sheetViews>
  <sheetFormatPr defaultColWidth="9" defaultRowHeight="12.75"/>
  <cols>
    <col min="1" max="1" width="23.3619047619048" style="5" customWidth="1"/>
    <col min="2" max="2" width="87.2190476190476" style="6" customWidth="1"/>
    <col min="3" max="3" width="12.7142857142857" style="7" hidden="1" customWidth="1"/>
    <col min="4" max="4" width="2.57142857142857" style="8" hidden="1" customWidth="1"/>
    <col min="5" max="5" width="15.4571428571429" style="9" customWidth="1"/>
    <col min="6" max="6" width="15.7142857142857" style="9" hidden="1" customWidth="1"/>
    <col min="7" max="7" width="16.5714285714286" style="2" hidden="1" customWidth="1"/>
    <col min="8" max="8" width="15" style="1" customWidth="1"/>
    <col min="9" max="9" width="16" style="1" customWidth="1"/>
    <col min="10" max="16382" width="9.14285714285714" style="1"/>
    <col min="16383" max="16384" width="9" style="1"/>
  </cols>
  <sheetData>
    <row r="1" s="1" customFormat="1" spans="1:7">
      <c r="A1" s="10"/>
      <c r="B1" s="11" t="s">
        <v>0</v>
      </c>
      <c r="C1" s="11"/>
      <c r="D1" s="11"/>
      <c r="E1" s="11"/>
      <c r="F1" s="12"/>
      <c r="G1" s="12"/>
    </row>
    <row r="2" s="1" customFormat="1" hidden="1" spans="1:7">
      <c r="A2" s="10"/>
      <c r="B2" s="13" t="s">
        <v>1</v>
      </c>
      <c r="C2" s="13"/>
      <c r="D2" s="13"/>
      <c r="E2" s="13"/>
      <c r="F2" s="12"/>
      <c r="G2" s="12"/>
    </row>
    <row r="3" s="1" customFormat="1" hidden="1" spans="1:7">
      <c r="A3" s="10"/>
      <c r="B3" s="14" t="s">
        <v>2</v>
      </c>
      <c r="C3" s="14"/>
      <c r="D3" s="14"/>
      <c r="E3" s="14"/>
      <c r="F3"/>
      <c r="G3"/>
    </row>
    <row r="4" s="1" customFormat="1" hidden="1" spans="1:7">
      <c r="A4" s="10"/>
      <c r="B4" s="14" t="s">
        <v>3</v>
      </c>
      <c r="C4" s="14"/>
      <c r="D4" s="14"/>
      <c r="E4" s="14"/>
      <c r="F4"/>
      <c r="G4"/>
    </row>
    <row r="5" s="1" customFormat="1" hidden="1" spans="1:7">
      <c r="A5" s="10"/>
      <c r="B5" s="14" t="s">
        <v>4</v>
      </c>
      <c r="C5" s="14"/>
      <c r="D5" s="14"/>
      <c r="E5" s="14"/>
      <c r="F5"/>
      <c r="G5"/>
    </row>
    <row r="6" s="1" customFormat="1" hidden="1" spans="1:7">
      <c r="A6" s="10"/>
      <c r="B6" s="14" t="s">
        <v>5</v>
      </c>
      <c r="C6" s="14"/>
      <c r="D6" s="14"/>
      <c r="E6" s="14"/>
      <c r="F6"/>
      <c r="G6"/>
    </row>
    <row r="7" s="1" customFormat="1" customHeight="1" spans="1:7">
      <c r="A7" s="15" t="s">
        <v>6</v>
      </c>
      <c r="B7" s="15"/>
      <c r="C7" s="15"/>
      <c r="D7" s="16"/>
      <c r="E7" s="17"/>
      <c r="F7" s="15"/>
      <c r="G7" s="15"/>
    </row>
    <row r="8" s="1" customFormat="1" spans="1:7">
      <c r="A8" s="15" t="s">
        <v>7</v>
      </c>
      <c r="B8" s="15"/>
      <c r="C8" s="15"/>
      <c r="D8" s="16"/>
      <c r="E8" s="17"/>
      <c r="F8" s="15"/>
      <c r="G8" s="15"/>
    </row>
    <row r="9" s="1" customFormat="1" spans="1:7">
      <c r="A9" s="10"/>
      <c r="B9" s="18"/>
      <c r="C9" s="19" t="s">
        <v>8</v>
      </c>
      <c r="D9" s="19"/>
      <c r="E9" s="19"/>
      <c r="F9" s="20"/>
      <c r="G9" s="20"/>
    </row>
    <row r="10" s="1" customFormat="1" ht="56.25" customHeight="1" spans="1:7">
      <c r="A10" s="21" t="s">
        <v>9</v>
      </c>
      <c r="B10" s="22" t="s">
        <v>10</v>
      </c>
      <c r="C10" s="23" t="s">
        <v>11</v>
      </c>
      <c r="D10" s="24" t="s">
        <v>12</v>
      </c>
      <c r="E10" s="25" t="s">
        <v>13</v>
      </c>
      <c r="F10" s="26" t="s">
        <v>14</v>
      </c>
      <c r="G10" s="27" t="s">
        <v>13</v>
      </c>
    </row>
    <row r="11" s="1" customFormat="1" ht="20" customHeight="1" spans="1:7">
      <c r="A11" s="21"/>
      <c r="B11" s="28" t="s">
        <v>15</v>
      </c>
      <c r="C11" s="29"/>
      <c r="D11" s="30"/>
      <c r="E11" s="31">
        <f>SUM(E12+E16+E20+E25+I2+E14)</f>
        <v>51559</v>
      </c>
      <c r="F11" s="32">
        <f t="shared" ref="F11:F20" si="0">G11-E11</f>
        <v>0</v>
      </c>
      <c r="G11" s="33">
        <f>SUM(G12+G16+G20+G25+K2+G14)</f>
        <v>51559</v>
      </c>
    </row>
    <row r="12" s="1" customFormat="1" ht="48" hidden="1" customHeight="1" spans="1:7">
      <c r="A12" s="34" t="s">
        <v>16</v>
      </c>
      <c r="B12" s="35" t="s">
        <v>17</v>
      </c>
      <c r="C12" s="36"/>
      <c r="D12" s="37"/>
      <c r="E12" s="31">
        <f>SUM(E13)</f>
        <v>34874</v>
      </c>
      <c r="F12" s="38">
        <f t="shared" si="0"/>
        <v>0</v>
      </c>
      <c r="G12" s="33">
        <f>SUM(G13)</f>
        <v>34874</v>
      </c>
    </row>
    <row r="13" s="1" customFormat="1" ht="17.25" customHeight="1" spans="1:7">
      <c r="A13" s="34" t="s">
        <v>18</v>
      </c>
      <c r="B13" s="35" t="s">
        <v>19</v>
      </c>
      <c r="C13" s="36"/>
      <c r="D13" s="37"/>
      <c r="E13" s="39">
        <v>34874</v>
      </c>
      <c r="F13" s="40">
        <f t="shared" si="0"/>
        <v>0</v>
      </c>
      <c r="G13" s="41">
        <v>34874</v>
      </c>
    </row>
    <row r="14" s="1" customFormat="1" ht="28" customHeight="1" spans="1:7">
      <c r="A14" s="42" t="s">
        <v>20</v>
      </c>
      <c r="B14" s="43" t="s">
        <v>21</v>
      </c>
      <c r="C14" s="36">
        <v>111</v>
      </c>
      <c r="D14" s="37" t="s">
        <v>22</v>
      </c>
      <c r="E14" s="31">
        <f>E15</f>
        <v>2177</v>
      </c>
      <c r="F14" s="38">
        <f t="shared" si="0"/>
        <v>0</v>
      </c>
      <c r="G14" s="33">
        <f>G15</f>
        <v>2177</v>
      </c>
    </row>
    <row r="15" s="1" customFormat="1" ht="19.5" customHeight="1" spans="1:7">
      <c r="A15" s="44" t="s">
        <v>23</v>
      </c>
      <c r="B15" s="45" t="s">
        <v>24</v>
      </c>
      <c r="C15" s="36">
        <v>111</v>
      </c>
      <c r="D15" s="37" t="s">
        <v>25</v>
      </c>
      <c r="E15" s="39">
        <v>2177</v>
      </c>
      <c r="F15" s="38">
        <f t="shared" si="0"/>
        <v>0</v>
      </c>
      <c r="G15" s="41">
        <v>2177</v>
      </c>
    </row>
    <row r="16" s="1" customFormat="1" spans="1:7">
      <c r="A16" s="34" t="s">
        <v>26</v>
      </c>
      <c r="B16" s="35" t="s">
        <v>27</v>
      </c>
      <c r="C16" s="36"/>
      <c r="D16" s="37"/>
      <c r="E16" s="31">
        <f>E17+E18+E19</f>
        <v>7504</v>
      </c>
      <c r="F16" s="38">
        <f t="shared" si="0"/>
        <v>0</v>
      </c>
      <c r="G16" s="33">
        <f>G17+G18+G19</f>
        <v>7504</v>
      </c>
    </row>
    <row r="17" s="1" customFormat="1" ht="15" customHeight="1" spans="1:7">
      <c r="A17" s="46" t="s">
        <v>28</v>
      </c>
      <c r="B17" s="47" t="s">
        <v>29</v>
      </c>
      <c r="C17" s="36">
        <v>111</v>
      </c>
      <c r="D17" s="37" t="s">
        <v>22</v>
      </c>
      <c r="E17" s="39">
        <v>6179</v>
      </c>
      <c r="F17" s="38">
        <f t="shared" si="0"/>
        <v>0</v>
      </c>
      <c r="G17" s="41">
        <v>6179</v>
      </c>
    </row>
    <row r="18" s="1" customFormat="1" ht="26.25" customHeight="1" spans="1:7">
      <c r="A18" s="48" t="s">
        <v>30</v>
      </c>
      <c r="B18" s="47" t="s">
        <v>31</v>
      </c>
      <c r="C18" s="36"/>
      <c r="D18" s="37"/>
      <c r="E18" s="39">
        <v>92</v>
      </c>
      <c r="F18" s="38">
        <f t="shared" si="0"/>
        <v>0</v>
      </c>
      <c r="G18" s="41">
        <v>92</v>
      </c>
    </row>
    <row r="19" s="1" customFormat="1" ht="15" customHeight="1" spans="1:7">
      <c r="A19" s="46" t="s">
        <v>32</v>
      </c>
      <c r="B19" s="16" t="s">
        <v>33</v>
      </c>
      <c r="C19" s="36">
        <v>111</v>
      </c>
      <c r="D19" s="37" t="s">
        <v>22</v>
      </c>
      <c r="E19" s="39">
        <v>1233</v>
      </c>
      <c r="F19" s="38">
        <f t="shared" si="0"/>
        <v>0</v>
      </c>
      <c r="G19" s="41">
        <v>1233</v>
      </c>
    </row>
    <row r="20" s="1" customFormat="1" ht="19.5" customHeight="1" spans="1:7">
      <c r="A20" s="34" t="s">
        <v>34</v>
      </c>
      <c r="B20" s="35" t="s">
        <v>35</v>
      </c>
      <c r="C20" s="36">
        <v>111</v>
      </c>
      <c r="D20" s="37" t="s">
        <v>22</v>
      </c>
      <c r="E20" s="31">
        <f>E21+E22</f>
        <v>3889</v>
      </c>
      <c r="F20" s="38">
        <f t="shared" si="0"/>
        <v>0</v>
      </c>
      <c r="G20" s="33">
        <f>G21+G22</f>
        <v>3889</v>
      </c>
    </row>
    <row r="21" s="1" customFormat="1" spans="1:7">
      <c r="A21" s="46" t="s">
        <v>36</v>
      </c>
      <c r="B21" s="47" t="s">
        <v>37</v>
      </c>
      <c r="C21" s="36"/>
      <c r="D21" s="37"/>
      <c r="E21" s="39">
        <v>1888</v>
      </c>
      <c r="F21" s="38">
        <f>F22+F23</f>
        <v>0</v>
      </c>
      <c r="G21" s="41">
        <v>1888</v>
      </c>
    </row>
    <row r="22" s="1" customFormat="1" ht="17.25" customHeight="1" spans="1:7">
      <c r="A22" s="46" t="s">
        <v>38</v>
      </c>
      <c r="B22" s="35" t="s">
        <v>39</v>
      </c>
      <c r="C22" s="36">
        <v>111</v>
      </c>
      <c r="D22" s="37" t="s">
        <v>22</v>
      </c>
      <c r="E22" s="39">
        <f>E23+E24</f>
        <v>2001</v>
      </c>
      <c r="F22" s="38">
        <f t="shared" ref="F22:F42" si="1">G22-E22</f>
        <v>0</v>
      </c>
      <c r="G22" s="41">
        <f>G23+G24</f>
        <v>2001</v>
      </c>
    </row>
    <row r="23" s="1" customFormat="1" spans="1:7">
      <c r="A23" s="46" t="s">
        <v>40</v>
      </c>
      <c r="B23" s="49" t="s">
        <v>41</v>
      </c>
      <c r="C23" s="36"/>
      <c r="D23" s="37"/>
      <c r="E23" s="39">
        <v>598</v>
      </c>
      <c r="F23" s="38">
        <f>F24+F25</f>
        <v>0</v>
      </c>
      <c r="G23" s="41">
        <v>598</v>
      </c>
    </row>
    <row r="24" s="1" customFormat="1" ht="16.5" customHeight="1" spans="1:7">
      <c r="A24" s="46" t="s">
        <v>42</v>
      </c>
      <c r="B24" s="49" t="s">
        <v>43</v>
      </c>
      <c r="C24" s="36">
        <v>111</v>
      </c>
      <c r="D24" s="37" t="s">
        <v>22</v>
      </c>
      <c r="E24" s="39">
        <v>1403</v>
      </c>
      <c r="F24" s="38">
        <f t="shared" si="1"/>
        <v>0</v>
      </c>
      <c r="G24" s="41">
        <v>1403</v>
      </c>
    </row>
    <row r="25" s="1" customFormat="1" ht="15" customHeight="1" spans="1:7">
      <c r="A25" s="34" t="s">
        <v>44</v>
      </c>
      <c r="B25" s="35" t="s">
        <v>45</v>
      </c>
      <c r="C25" s="36">
        <v>111</v>
      </c>
      <c r="D25" s="37" t="s">
        <v>22</v>
      </c>
      <c r="E25" s="31">
        <v>3115</v>
      </c>
      <c r="F25" s="38">
        <f t="shared" si="1"/>
        <v>0</v>
      </c>
      <c r="G25" s="33">
        <v>3115</v>
      </c>
    </row>
    <row r="26" s="1" customFormat="1" spans="1:7">
      <c r="A26" s="34" t="s">
        <v>46</v>
      </c>
      <c r="B26" s="35" t="s">
        <v>47</v>
      </c>
      <c r="C26" s="36"/>
      <c r="D26" s="37"/>
      <c r="E26" s="31"/>
      <c r="F26" s="38">
        <f t="shared" si="1"/>
        <v>0</v>
      </c>
      <c r="G26" s="33"/>
    </row>
    <row r="27" s="1" customFormat="1" ht="20" customHeight="1" spans="1:7">
      <c r="A27" s="21"/>
      <c r="B27" s="28" t="s">
        <v>48</v>
      </c>
      <c r="C27" s="36">
        <v>112</v>
      </c>
      <c r="D27" s="37" t="s">
        <v>22</v>
      </c>
      <c r="E27" s="31">
        <f>SUM(E28+E32+E37+E35+E38)</f>
        <v>5280</v>
      </c>
      <c r="F27" s="38">
        <f t="shared" si="1"/>
        <v>0</v>
      </c>
      <c r="G27" s="33">
        <f>SUM(G28+G32+G37+G35+G38)</f>
        <v>5280</v>
      </c>
    </row>
    <row r="28" s="1" customFormat="1" ht="25.5" spans="1:7">
      <c r="A28" s="34" t="s">
        <v>49</v>
      </c>
      <c r="B28" s="35" t="s">
        <v>50</v>
      </c>
      <c r="C28" s="29"/>
      <c r="D28" s="30"/>
      <c r="E28" s="31">
        <f>SUM(E29+E31)</f>
        <v>3500</v>
      </c>
      <c r="F28" s="32">
        <f t="shared" si="1"/>
        <v>0</v>
      </c>
      <c r="G28" s="33">
        <f>SUM(G29+G31)</f>
        <v>3500</v>
      </c>
    </row>
    <row r="29" s="1" customFormat="1" ht="25.5" spans="1:7">
      <c r="A29" s="46" t="s">
        <v>51</v>
      </c>
      <c r="B29" s="47" t="s">
        <v>52</v>
      </c>
      <c r="C29" s="36"/>
      <c r="D29" s="37"/>
      <c r="E29" s="39">
        <f>E30</f>
        <v>1100</v>
      </c>
      <c r="F29" s="38">
        <f t="shared" si="1"/>
        <v>0</v>
      </c>
      <c r="G29" s="41">
        <f>G30</f>
        <v>1100</v>
      </c>
    </row>
    <row r="30" s="1" customFormat="1" ht="47" customHeight="1" spans="1:7">
      <c r="A30" s="46" t="s">
        <v>53</v>
      </c>
      <c r="B30" s="50" t="s">
        <v>54</v>
      </c>
      <c r="C30" s="36">
        <v>123</v>
      </c>
      <c r="D30" s="37" t="s">
        <v>22</v>
      </c>
      <c r="E30" s="39">
        <v>1100</v>
      </c>
      <c r="F30" s="38">
        <f t="shared" si="1"/>
        <v>0</v>
      </c>
      <c r="G30" s="41">
        <v>1100</v>
      </c>
    </row>
    <row r="31" s="1" customFormat="1" ht="27.75" customHeight="1" spans="1:7">
      <c r="A31" s="46" t="s">
        <v>55</v>
      </c>
      <c r="B31" s="47" t="s">
        <v>56</v>
      </c>
      <c r="C31" s="36">
        <v>121</v>
      </c>
      <c r="D31" s="37" t="s">
        <v>22</v>
      </c>
      <c r="E31" s="51">
        <v>2400</v>
      </c>
      <c r="F31" s="38">
        <f t="shared" si="1"/>
        <v>0</v>
      </c>
      <c r="G31" s="52">
        <v>2400</v>
      </c>
    </row>
    <row r="32" s="1" customFormat="1" spans="1:7">
      <c r="A32" s="34" t="s">
        <v>57</v>
      </c>
      <c r="B32" s="35" t="s">
        <v>58</v>
      </c>
      <c r="C32" s="36"/>
      <c r="D32" s="37"/>
      <c r="E32" s="31">
        <f>E33</f>
        <v>150</v>
      </c>
      <c r="F32" s="38">
        <f t="shared" si="1"/>
        <v>0</v>
      </c>
      <c r="G32" s="33">
        <f>G33</f>
        <v>150</v>
      </c>
    </row>
    <row r="33" s="1" customFormat="1" ht="21.75" customHeight="1" spans="1:7">
      <c r="A33" s="46" t="s">
        <v>59</v>
      </c>
      <c r="B33" s="47" t="s">
        <v>60</v>
      </c>
      <c r="C33" s="36">
        <v>123</v>
      </c>
      <c r="D33" s="37">
        <v>101014</v>
      </c>
      <c r="E33" s="39">
        <v>150</v>
      </c>
      <c r="F33" s="38">
        <f t="shared" si="1"/>
        <v>0</v>
      </c>
      <c r="G33" s="41">
        <v>150</v>
      </c>
    </row>
    <row r="34" s="2" customFormat="1" spans="1:7">
      <c r="A34" s="53" t="s">
        <v>61</v>
      </c>
      <c r="B34" s="47" t="s">
        <v>62</v>
      </c>
      <c r="C34" s="36"/>
      <c r="D34" s="37"/>
      <c r="E34" s="39">
        <v>0</v>
      </c>
      <c r="F34" s="38">
        <f t="shared" si="1"/>
        <v>0</v>
      </c>
      <c r="G34" s="41">
        <v>0</v>
      </c>
    </row>
    <row r="35" s="1" customFormat="1" ht="24" customHeight="1" spans="1:7">
      <c r="A35" s="34" t="s">
        <v>63</v>
      </c>
      <c r="B35" s="35" t="s">
        <v>64</v>
      </c>
      <c r="C35" s="54" t="s">
        <v>65</v>
      </c>
      <c r="D35" s="37" t="s">
        <v>22</v>
      </c>
      <c r="E35" s="31">
        <f>E36</f>
        <v>830</v>
      </c>
      <c r="F35" s="38">
        <f t="shared" si="1"/>
        <v>0</v>
      </c>
      <c r="G35" s="33">
        <f>G36</f>
        <v>830</v>
      </c>
    </row>
    <row r="36" s="2" customFormat="1" ht="25.5" spans="1:7">
      <c r="A36" s="53" t="s">
        <v>66</v>
      </c>
      <c r="B36" s="47" t="s">
        <v>67</v>
      </c>
      <c r="C36" s="36"/>
      <c r="D36" s="37"/>
      <c r="E36" s="39">
        <v>830</v>
      </c>
      <c r="F36" s="38">
        <f t="shared" si="1"/>
        <v>0</v>
      </c>
      <c r="G36" s="41">
        <v>830</v>
      </c>
    </row>
    <row r="37" s="2" customFormat="1" ht="19.5" customHeight="1" spans="1:7">
      <c r="A37" s="34" t="s">
        <v>68</v>
      </c>
      <c r="B37" s="35" t="s">
        <v>69</v>
      </c>
      <c r="C37" s="36"/>
      <c r="D37" s="37"/>
      <c r="E37" s="31">
        <v>700</v>
      </c>
      <c r="F37" s="38">
        <f t="shared" si="1"/>
        <v>0</v>
      </c>
      <c r="G37" s="33">
        <v>700</v>
      </c>
    </row>
    <row r="38" s="1" customFormat="1" ht="15.75" customHeight="1" spans="1:7">
      <c r="A38" s="55" t="s">
        <v>70</v>
      </c>
      <c r="B38" s="47" t="s">
        <v>71</v>
      </c>
      <c r="C38" s="36" t="s">
        <v>72</v>
      </c>
      <c r="D38" s="37" t="s">
        <v>22</v>
      </c>
      <c r="E38" s="39">
        <v>100</v>
      </c>
      <c r="F38" s="38">
        <f t="shared" si="1"/>
        <v>0</v>
      </c>
      <c r="G38" s="41">
        <v>100</v>
      </c>
    </row>
    <row r="39" s="1" customFormat="1" ht="18" customHeight="1" spans="1:7">
      <c r="A39" s="21" t="s">
        <v>73</v>
      </c>
      <c r="B39" s="28" t="s">
        <v>74</v>
      </c>
      <c r="C39" s="56" t="s">
        <v>75</v>
      </c>
      <c r="D39" s="57" t="s">
        <v>22</v>
      </c>
      <c r="E39" s="58">
        <f>SUM(E11+E27)</f>
        <v>56839</v>
      </c>
      <c r="F39" s="38">
        <f t="shared" si="1"/>
        <v>0</v>
      </c>
      <c r="G39" s="59">
        <f>SUM(G11+G27)</f>
        <v>56839</v>
      </c>
    </row>
    <row r="40" s="1" customFormat="1" ht="16.5" customHeight="1" spans="1:7">
      <c r="A40" s="34" t="s">
        <v>76</v>
      </c>
      <c r="B40" s="35" t="s">
        <v>77</v>
      </c>
      <c r="C40" s="36">
        <v>189</v>
      </c>
      <c r="D40" s="37" t="s">
        <v>22</v>
      </c>
      <c r="E40" s="60">
        <f>E41+E42</f>
        <v>203364</v>
      </c>
      <c r="F40" s="38">
        <f t="shared" si="1"/>
        <v>0</v>
      </c>
      <c r="G40" s="61">
        <f>G41+G42</f>
        <v>203364</v>
      </c>
    </row>
    <row r="41" s="1" customFormat="1" ht="12" customHeight="1" spans="1:7">
      <c r="A41" s="62" t="s">
        <v>78</v>
      </c>
      <c r="B41" s="47" t="s">
        <v>79</v>
      </c>
      <c r="C41" s="36">
        <v>181</v>
      </c>
      <c r="D41" s="37" t="s">
        <v>22</v>
      </c>
      <c r="E41" s="39">
        <v>195838</v>
      </c>
      <c r="F41" s="38">
        <f t="shared" si="1"/>
        <v>0</v>
      </c>
      <c r="G41" s="63">
        <v>195838</v>
      </c>
    </row>
    <row r="42" s="1" customFormat="1" spans="1:8">
      <c r="A42" s="48" t="s">
        <v>80</v>
      </c>
      <c r="B42" s="47" t="s">
        <v>81</v>
      </c>
      <c r="C42" s="29"/>
      <c r="D42" s="30"/>
      <c r="E42" s="39">
        <v>7526</v>
      </c>
      <c r="F42" s="32">
        <f t="shared" si="1"/>
        <v>0</v>
      </c>
      <c r="G42" s="63">
        <v>7526</v>
      </c>
      <c r="H42" s="64"/>
    </row>
    <row r="43" s="2" customFormat="1" spans="1:7">
      <c r="A43" s="21" t="s">
        <v>82</v>
      </c>
      <c r="B43" s="65" t="s">
        <v>83</v>
      </c>
      <c r="C43" s="56"/>
      <c r="D43" s="57"/>
      <c r="E43" s="31">
        <f>SUM(E44:E52)</f>
        <v>77376.541</v>
      </c>
      <c r="F43" s="66">
        <f>F44+F45</f>
        <v>0</v>
      </c>
      <c r="G43" s="33">
        <f>SUM(G44:G52)</f>
        <v>77376.541</v>
      </c>
    </row>
    <row r="44" s="1" customFormat="1" ht="25.5" customHeight="1" spans="1:7">
      <c r="A44" s="46" t="s">
        <v>84</v>
      </c>
      <c r="B44" s="67" t="s">
        <v>85</v>
      </c>
      <c r="C44" s="36">
        <v>151</v>
      </c>
      <c r="D44" s="37" t="s">
        <v>86</v>
      </c>
      <c r="E44" s="39">
        <v>1254.801</v>
      </c>
      <c r="F44" s="38">
        <f t="shared" ref="F44:F46" si="2">G44-E44</f>
        <v>0</v>
      </c>
      <c r="G44" s="41">
        <v>1254.801</v>
      </c>
    </row>
    <row r="45" s="1" customFormat="1" ht="23.25" customHeight="1" spans="1:7">
      <c r="A45" s="46" t="s">
        <v>87</v>
      </c>
      <c r="B45" s="68" t="s">
        <v>88</v>
      </c>
      <c r="C45" s="36">
        <v>151</v>
      </c>
      <c r="D45" s="37" t="s">
        <v>89</v>
      </c>
      <c r="E45" s="39">
        <v>8000</v>
      </c>
      <c r="F45" s="38">
        <f t="shared" si="2"/>
        <v>0</v>
      </c>
      <c r="G45" s="41">
        <v>8000</v>
      </c>
    </row>
    <row r="46" s="1" customFormat="1" ht="25.5" hidden="1" spans="1:7">
      <c r="A46" s="46" t="s">
        <v>90</v>
      </c>
      <c r="B46" s="68" t="s">
        <v>91</v>
      </c>
      <c r="C46" s="69"/>
      <c r="D46" s="70"/>
      <c r="E46" s="39">
        <v>18007.44</v>
      </c>
      <c r="F46" s="38">
        <f t="shared" si="2"/>
        <v>0</v>
      </c>
      <c r="G46" s="41">
        <v>18007.44</v>
      </c>
    </row>
    <row r="47" s="1" customFormat="1" ht="25.5" spans="1:7">
      <c r="A47" s="48" t="s">
        <v>92</v>
      </c>
      <c r="B47" s="71" t="s">
        <v>93</v>
      </c>
      <c r="C47" s="72"/>
      <c r="D47" s="73"/>
      <c r="E47" s="39">
        <v>5020.3</v>
      </c>
      <c r="F47" s="74">
        <f>SUM(F49:F58)</f>
        <v>1256</v>
      </c>
      <c r="G47" s="41">
        <v>5020.3</v>
      </c>
    </row>
    <row r="48" s="1" customFormat="1" ht="31.5" hidden="1" customHeight="1" spans="1:8">
      <c r="A48" s="48" t="s">
        <v>94</v>
      </c>
      <c r="B48" s="75" t="s">
        <v>95</v>
      </c>
      <c r="C48" s="76">
        <v>161</v>
      </c>
      <c r="D48" s="37">
        <v>301008</v>
      </c>
      <c r="E48" s="39">
        <v>2021</v>
      </c>
      <c r="F48" s="38">
        <f>G48-E48</f>
        <v>0</v>
      </c>
      <c r="G48" s="41">
        <v>2021</v>
      </c>
      <c r="H48" s="8"/>
    </row>
    <row r="49" s="1" customFormat="1" ht="38.25" hidden="1" customHeight="1" spans="1:8">
      <c r="A49" s="48" t="s">
        <v>96</v>
      </c>
      <c r="B49" s="68" t="s">
        <v>97</v>
      </c>
      <c r="C49" s="76">
        <v>161</v>
      </c>
      <c r="D49" s="37">
        <v>301027</v>
      </c>
      <c r="E49" s="39">
        <v>41667</v>
      </c>
      <c r="F49" s="77">
        <f>(G50)-E5</f>
        <v>1256</v>
      </c>
      <c r="G49" s="41">
        <v>41667</v>
      </c>
      <c r="H49" s="8"/>
    </row>
    <row r="50" s="1" customFormat="1" ht="35" customHeight="1" spans="1:8">
      <c r="A50" s="48" t="s">
        <v>96</v>
      </c>
      <c r="B50" s="68" t="s">
        <v>98</v>
      </c>
      <c r="C50" s="78">
        <v>151</v>
      </c>
      <c r="D50" s="37">
        <v>204003</v>
      </c>
      <c r="E50" s="39">
        <v>1256</v>
      </c>
      <c r="F50" s="79"/>
      <c r="G50" s="41">
        <v>1256</v>
      </c>
      <c r="H50" s="8"/>
    </row>
    <row r="51" s="1" customFormat="1" ht="38" customHeight="1" spans="1:8">
      <c r="A51" s="48" t="s">
        <v>96</v>
      </c>
      <c r="B51" s="68" t="s">
        <v>99</v>
      </c>
      <c r="C51" s="76"/>
      <c r="D51" s="37">
        <v>201129</v>
      </c>
      <c r="E51" s="39">
        <v>150</v>
      </c>
      <c r="F51" s="77">
        <f t="shared" ref="F51:F55" si="3">(G51)-E51</f>
        <v>0</v>
      </c>
      <c r="G51" s="41">
        <v>150</v>
      </c>
      <c r="H51" s="8"/>
    </row>
    <row r="52" s="1" customFormat="1" ht="24.75" hidden="1" customHeight="1" spans="1:8">
      <c r="A52" s="48" t="s">
        <v>96</v>
      </c>
      <c r="B52" s="80" t="s">
        <v>100</v>
      </c>
      <c r="C52" s="81">
        <v>151</v>
      </c>
      <c r="D52" s="37">
        <v>201003</v>
      </c>
      <c r="E52" s="39"/>
      <c r="F52" s="77">
        <f t="shared" si="3"/>
        <v>0</v>
      </c>
      <c r="G52" s="41"/>
      <c r="H52" s="8"/>
    </row>
    <row r="53" s="1" customFormat="1" ht="27" customHeight="1" spans="1:8">
      <c r="A53" s="82"/>
      <c r="B53" s="83" t="s">
        <v>101</v>
      </c>
      <c r="C53" s="84"/>
      <c r="D53" s="57">
        <v>201036</v>
      </c>
      <c r="E53" s="31">
        <f>SUM(E54:E76)</f>
        <v>567717.53333</v>
      </c>
      <c r="F53" s="77">
        <f t="shared" si="3"/>
        <v>0</v>
      </c>
      <c r="G53" s="33">
        <f>SUM(G54:G76)</f>
        <v>567717.53333</v>
      </c>
      <c r="H53" s="8"/>
    </row>
    <row r="54" s="3" customFormat="1" ht="50" hidden="1" customHeight="1" spans="1:8">
      <c r="A54" s="48" t="s">
        <v>102</v>
      </c>
      <c r="B54" s="68" t="s">
        <v>103</v>
      </c>
      <c r="C54" s="81">
        <v>161</v>
      </c>
      <c r="D54" s="37">
        <v>201045</v>
      </c>
      <c r="E54" s="39"/>
      <c r="F54" s="77">
        <f t="shared" si="3"/>
        <v>0</v>
      </c>
      <c r="G54" s="41"/>
      <c r="H54" s="85"/>
    </row>
    <row r="55" s="3" customFormat="1" ht="36" customHeight="1" spans="1:8">
      <c r="A55" s="48" t="s">
        <v>104</v>
      </c>
      <c r="B55" s="86" t="s">
        <v>105</v>
      </c>
      <c r="C55" s="81"/>
      <c r="D55" s="37">
        <v>201219</v>
      </c>
      <c r="E55" s="39">
        <v>17549</v>
      </c>
      <c r="F55" s="77">
        <f t="shared" si="3"/>
        <v>0</v>
      </c>
      <c r="G55" s="41">
        <v>17549</v>
      </c>
      <c r="H55" s="85"/>
    </row>
    <row r="56" s="1" customFormat="1" ht="38.25" customHeight="1" spans="1:8">
      <c r="A56" s="48" t="s">
        <v>106</v>
      </c>
      <c r="B56" s="68" t="s">
        <v>107</v>
      </c>
      <c r="C56" s="76">
        <v>151</v>
      </c>
      <c r="D56" s="37">
        <v>301004</v>
      </c>
      <c r="E56" s="39">
        <v>261166</v>
      </c>
      <c r="F56" s="38">
        <f t="shared" ref="F56:F58" si="4">G56-E56</f>
        <v>0</v>
      </c>
      <c r="G56" s="63">
        <v>261166</v>
      </c>
      <c r="H56" s="8"/>
    </row>
    <row r="57" s="1" customFormat="1" ht="49" customHeight="1" spans="1:8">
      <c r="A57" s="48" t="s">
        <v>106</v>
      </c>
      <c r="B57" s="68" t="s">
        <v>108</v>
      </c>
      <c r="C57" s="76"/>
      <c r="D57" s="37">
        <v>301039</v>
      </c>
      <c r="E57" s="39">
        <v>219103</v>
      </c>
      <c r="F57" s="38">
        <f t="shared" si="4"/>
        <v>0</v>
      </c>
      <c r="G57" s="63">
        <v>219103</v>
      </c>
      <c r="H57" s="8"/>
    </row>
    <row r="58" s="1" customFormat="1" ht="85" customHeight="1" spans="1:8">
      <c r="A58" s="48" t="s">
        <v>106</v>
      </c>
      <c r="B58" s="68" t="s">
        <v>109</v>
      </c>
      <c r="C58" s="76">
        <v>151</v>
      </c>
      <c r="D58" s="37">
        <v>301038</v>
      </c>
      <c r="E58" s="39">
        <v>1578</v>
      </c>
      <c r="F58" s="38">
        <f t="shared" si="4"/>
        <v>0</v>
      </c>
      <c r="G58" s="41">
        <v>1578</v>
      </c>
      <c r="H58" s="8"/>
    </row>
    <row r="59" s="1" customFormat="1" ht="53" customHeight="1" spans="1:7">
      <c r="A59" s="48" t="s">
        <v>106</v>
      </c>
      <c r="B59" s="68" t="s">
        <v>110</v>
      </c>
      <c r="C59" s="87"/>
      <c r="D59" s="88"/>
      <c r="E59" s="39">
        <v>7848</v>
      </c>
      <c r="F59" s="89">
        <f>SUM(F60:F84)</f>
        <v>0</v>
      </c>
      <c r="G59" s="41">
        <v>7848</v>
      </c>
    </row>
    <row r="60" s="1" customFormat="1" ht="40.5" customHeight="1" spans="1:7">
      <c r="A60" s="48" t="s">
        <v>106</v>
      </c>
      <c r="B60" s="68" t="s">
        <v>111</v>
      </c>
      <c r="C60" s="90">
        <v>151</v>
      </c>
      <c r="D60" s="91">
        <v>302004</v>
      </c>
      <c r="E60" s="39">
        <v>4242</v>
      </c>
      <c r="F60" s="92">
        <f t="shared" ref="F60:F70" si="5">G60-E60</f>
        <v>0</v>
      </c>
      <c r="G60" s="41">
        <v>4242</v>
      </c>
    </row>
    <row r="61" s="1" customFormat="1" ht="43" customHeight="1" spans="1:7">
      <c r="A61" s="48" t="s">
        <v>106</v>
      </c>
      <c r="B61" s="68" t="s">
        <v>112</v>
      </c>
      <c r="C61" s="93">
        <v>151</v>
      </c>
      <c r="D61" s="94">
        <v>302006</v>
      </c>
      <c r="E61" s="39">
        <v>37</v>
      </c>
      <c r="F61" s="92">
        <f t="shared" si="5"/>
        <v>0</v>
      </c>
      <c r="G61" s="41">
        <v>37</v>
      </c>
    </row>
    <row r="62" s="2" customFormat="1" ht="29" hidden="1" customHeight="1" spans="1:9">
      <c r="A62" s="48" t="s">
        <v>106</v>
      </c>
      <c r="B62" s="68" t="s">
        <v>113</v>
      </c>
      <c r="C62" s="90">
        <v>151</v>
      </c>
      <c r="D62" s="91">
        <v>302002</v>
      </c>
      <c r="E62" s="39"/>
      <c r="F62" s="92">
        <f t="shared" si="5"/>
        <v>0</v>
      </c>
      <c r="G62" s="41"/>
      <c r="H62" s="95"/>
      <c r="I62" s="96"/>
    </row>
    <row r="63" s="1" customFormat="1" ht="32" customHeight="1" spans="1:8">
      <c r="A63" s="53" t="s">
        <v>106</v>
      </c>
      <c r="B63" s="68" t="s">
        <v>114</v>
      </c>
      <c r="C63" s="90">
        <v>151</v>
      </c>
      <c r="D63" s="91">
        <v>302001</v>
      </c>
      <c r="E63" s="39">
        <v>991</v>
      </c>
      <c r="F63" s="92">
        <f t="shared" si="5"/>
        <v>0</v>
      </c>
      <c r="G63" s="41">
        <v>991</v>
      </c>
      <c r="H63" s="64"/>
    </row>
    <row r="64" s="1" customFormat="1" ht="27" customHeight="1" spans="1:7">
      <c r="A64" s="53" t="s">
        <v>106</v>
      </c>
      <c r="B64" s="68" t="s">
        <v>115</v>
      </c>
      <c r="C64" s="90">
        <v>151</v>
      </c>
      <c r="D64" s="91">
        <v>302003</v>
      </c>
      <c r="E64" s="39">
        <v>819</v>
      </c>
      <c r="F64" s="92">
        <f t="shared" si="5"/>
        <v>0</v>
      </c>
      <c r="G64" s="41">
        <v>819</v>
      </c>
    </row>
    <row r="65" s="1" customFormat="1" ht="33" customHeight="1" spans="1:7">
      <c r="A65" s="53" t="s">
        <v>106</v>
      </c>
      <c r="B65" s="68" t="s">
        <v>116</v>
      </c>
      <c r="C65" s="90">
        <v>151</v>
      </c>
      <c r="D65" s="91">
        <v>302005</v>
      </c>
      <c r="E65" s="39">
        <v>413</v>
      </c>
      <c r="F65" s="92">
        <f t="shared" si="5"/>
        <v>0</v>
      </c>
      <c r="G65" s="41">
        <v>413</v>
      </c>
    </row>
    <row r="66" s="1" customFormat="1" ht="27" customHeight="1" spans="1:7">
      <c r="A66" s="53" t="s">
        <v>106</v>
      </c>
      <c r="B66" s="68" t="s">
        <v>117</v>
      </c>
      <c r="C66" s="90">
        <v>151</v>
      </c>
      <c r="D66" s="91">
        <v>302008</v>
      </c>
      <c r="E66" s="39">
        <v>4200</v>
      </c>
      <c r="F66" s="92">
        <f t="shared" si="5"/>
        <v>0</v>
      </c>
      <c r="G66" s="41">
        <v>4200</v>
      </c>
    </row>
    <row r="67" s="1" customFormat="1" ht="54" customHeight="1" spans="1:7">
      <c r="A67" s="48" t="s">
        <v>106</v>
      </c>
      <c r="B67" s="68" t="s">
        <v>118</v>
      </c>
      <c r="C67" s="90">
        <v>151</v>
      </c>
      <c r="D67" s="91" t="s">
        <v>119</v>
      </c>
      <c r="E67" s="39">
        <v>1</v>
      </c>
      <c r="F67" s="92">
        <f t="shared" si="5"/>
        <v>0</v>
      </c>
      <c r="G67" s="41">
        <v>1</v>
      </c>
    </row>
    <row r="68" s="1" customFormat="1" ht="28.5" customHeight="1" spans="1:7">
      <c r="A68" s="48" t="s">
        <v>106</v>
      </c>
      <c r="B68" s="97" t="s">
        <v>120</v>
      </c>
      <c r="C68" s="90">
        <v>151</v>
      </c>
      <c r="D68" s="91">
        <v>302012</v>
      </c>
      <c r="E68" s="39">
        <v>1055</v>
      </c>
      <c r="F68" s="92">
        <f t="shared" si="5"/>
        <v>0</v>
      </c>
      <c r="G68" s="41">
        <v>1055</v>
      </c>
    </row>
    <row r="69" s="1" customFormat="1" ht="38.25" customHeight="1" spans="1:7">
      <c r="A69" s="48" t="s">
        <v>106</v>
      </c>
      <c r="B69" s="68" t="s">
        <v>121</v>
      </c>
      <c r="C69" s="90">
        <v>151</v>
      </c>
      <c r="D69" s="91">
        <v>302013</v>
      </c>
      <c r="E69" s="39">
        <v>1456</v>
      </c>
      <c r="F69" s="92">
        <f t="shared" si="5"/>
        <v>0</v>
      </c>
      <c r="G69" s="41">
        <v>1456</v>
      </c>
    </row>
    <row r="70" s="1" customFormat="1" ht="27" customHeight="1" spans="1:7">
      <c r="A70" s="98" t="s">
        <v>122</v>
      </c>
      <c r="B70" s="68" t="s">
        <v>123</v>
      </c>
      <c r="C70" s="90">
        <v>151</v>
      </c>
      <c r="D70" s="91">
        <v>302009</v>
      </c>
      <c r="E70" s="39">
        <v>14561</v>
      </c>
      <c r="F70" s="92">
        <f t="shared" si="5"/>
        <v>0</v>
      </c>
      <c r="G70" s="41">
        <v>14561</v>
      </c>
    </row>
    <row r="71" s="1" customFormat="1" ht="27" customHeight="1" spans="1:7">
      <c r="A71" s="99" t="s">
        <v>124</v>
      </c>
      <c r="B71" s="71" t="s">
        <v>125</v>
      </c>
      <c r="C71" s="90"/>
      <c r="D71" s="91">
        <v>302010</v>
      </c>
      <c r="E71" s="39">
        <v>24703.33333</v>
      </c>
      <c r="F71" s="92">
        <v>0</v>
      </c>
      <c r="G71" s="41">
        <v>24703.33333</v>
      </c>
    </row>
    <row r="72" s="1" customFormat="1" ht="42.75" customHeight="1" spans="1:7">
      <c r="A72" s="99" t="s">
        <v>126</v>
      </c>
      <c r="B72" s="71" t="s">
        <v>127</v>
      </c>
      <c r="C72" s="100">
        <v>151</v>
      </c>
      <c r="D72" s="91">
        <v>302016</v>
      </c>
      <c r="E72" s="39">
        <v>2171.2</v>
      </c>
      <c r="F72" s="92">
        <f t="shared" ref="F72:F75" si="6">G72-E72</f>
        <v>0</v>
      </c>
      <c r="G72" s="41">
        <v>2171.2</v>
      </c>
    </row>
    <row r="73" s="1" customFormat="1" ht="36" customHeight="1" spans="1:7">
      <c r="A73" s="48" t="s">
        <v>128</v>
      </c>
      <c r="B73" s="75" t="s">
        <v>129</v>
      </c>
      <c r="C73" s="90">
        <v>151</v>
      </c>
      <c r="D73" s="91">
        <v>302018</v>
      </c>
      <c r="E73" s="39">
        <v>13</v>
      </c>
      <c r="F73" s="92">
        <f t="shared" si="6"/>
        <v>0</v>
      </c>
      <c r="G73" s="41">
        <v>13</v>
      </c>
    </row>
    <row r="74" s="1" customFormat="1" ht="22" customHeight="1" spans="1:7">
      <c r="A74" s="48" t="s">
        <v>130</v>
      </c>
      <c r="B74" s="68" t="s">
        <v>131</v>
      </c>
      <c r="C74" s="90"/>
      <c r="D74" s="91">
        <v>302014</v>
      </c>
      <c r="E74" s="39">
        <v>5800</v>
      </c>
      <c r="F74" s="92">
        <f t="shared" si="6"/>
        <v>0</v>
      </c>
      <c r="G74" s="41">
        <v>5800</v>
      </c>
    </row>
    <row r="75" s="1" customFormat="1" ht="32.25" hidden="1" customHeight="1" spans="1:7">
      <c r="A75" s="48" t="s">
        <v>132</v>
      </c>
      <c r="B75" s="71" t="s">
        <v>133</v>
      </c>
      <c r="C75" s="90"/>
      <c r="D75" s="91"/>
      <c r="E75" s="39">
        <v>11</v>
      </c>
      <c r="F75" s="92">
        <f t="shared" si="6"/>
        <v>0</v>
      </c>
      <c r="G75" s="41">
        <v>11</v>
      </c>
    </row>
    <row r="76" s="1" customFormat="1" ht="32.25" hidden="1" customHeight="1" spans="1:7">
      <c r="A76" s="48" t="s">
        <v>134</v>
      </c>
      <c r="B76" s="80" t="s">
        <v>135</v>
      </c>
      <c r="C76" s="90"/>
      <c r="D76" s="91"/>
      <c r="E76" s="39"/>
      <c r="F76" s="92"/>
      <c r="G76" s="41"/>
    </row>
    <row r="77" s="1" customFormat="1" ht="24" customHeight="1" spans="1:7">
      <c r="A77" s="101"/>
      <c r="B77" s="22" t="s">
        <v>136</v>
      </c>
      <c r="C77" s="102"/>
      <c r="D77" s="57">
        <v>302020</v>
      </c>
      <c r="E77" s="31">
        <f>E78+E80+E79</f>
        <v>39153.288</v>
      </c>
      <c r="F77" s="92">
        <f t="shared" ref="F77:F83" si="7">G77-E77</f>
        <v>0</v>
      </c>
      <c r="G77" s="33">
        <f>G78+G80+G79</f>
        <v>39153.288</v>
      </c>
    </row>
    <row r="78" s="1" customFormat="1" ht="44" customHeight="1" spans="1:9">
      <c r="A78" s="48" t="s">
        <v>137</v>
      </c>
      <c r="B78" s="103" t="s">
        <v>138</v>
      </c>
      <c r="C78" s="90"/>
      <c r="D78" s="91">
        <v>302021</v>
      </c>
      <c r="E78" s="39">
        <v>35919.576</v>
      </c>
      <c r="F78" s="92">
        <f t="shared" si="7"/>
        <v>0</v>
      </c>
      <c r="G78" s="41">
        <v>35919.576</v>
      </c>
      <c r="H78" s="64"/>
      <c r="I78" s="134"/>
    </row>
    <row r="79" s="1" customFormat="1" ht="53" customHeight="1" spans="1:7">
      <c r="A79" s="48" t="s">
        <v>139</v>
      </c>
      <c r="B79" s="103" t="s">
        <v>140</v>
      </c>
      <c r="C79" s="36">
        <v>151</v>
      </c>
      <c r="D79" s="37">
        <v>201167</v>
      </c>
      <c r="E79" s="39">
        <v>593.712</v>
      </c>
      <c r="F79" s="104">
        <f>(G79)-E79</f>
        <v>0</v>
      </c>
      <c r="G79" s="41">
        <v>593.712</v>
      </c>
    </row>
    <row r="80" s="1" customFormat="1" ht="36" customHeight="1" spans="1:7">
      <c r="A80" s="48" t="s">
        <v>141</v>
      </c>
      <c r="B80" s="105" t="s">
        <v>142</v>
      </c>
      <c r="C80" s="36">
        <v>151</v>
      </c>
      <c r="D80" s="37">
        <v>202001</v>
      </c>
      <c r="E80" s="39">
        <v>2640</v>
      </c>
      <c r="F80" s="92">
        <f t="shared" si="7"/>
        <v>0</v>
      </c>
      <c r="G80" s="41">
        <v>2640</v>
      </c>
    </row>
    <row r="81" s="1" customFormat="1" ht="34.5" customHeight="1" spans="1:7">
      <c r="A81" s="21" t="s">
        <v>143</v>
      </c>
      <c r="B81" s="28" t="s">
        <v>144</v>
      </c>
      <c r="C81" s="56"/>
      <c r="D81" s="57">
        <v>202004</v>
      </c>
      <c r="E81" s="31">
        <f>E40+E43+E53+E77</f>
        <v>887611.36233</v>
      </c>
      <c r="F81" s="92">
        <f t="shared" si="7"/>
        <v>0</v>
      </c>
      <c r="G81" s="106">
        <f>G40+G43+G53+G77</f>
        <v>887611.36233</v>
      </c>
    </row>
    <row r="82" s="1" customFormat="1" ht="29.25" customHeight="1" spans="1:7">
      <c r="A82" s="107"/>
      <c r="B82" s="108" t="s">
        <v>145</v>
      </c>
      <c r="C82" s="109">
        <v>151</v>
      </c>
      <c r="D82" s="110">
        <v>202003</v>
      </c>
      <c r="E82" s="111">
        <f>E39+E81</f>
        <v>944450.36233</v>
      </c>
      <c r="F82" s="92">
        <f t="shared" si="7"/>
        <v>0</v>
      </c>
      <c r="G82" s="112">
        <f>G39+G81</f>
        <v>944450.36233</v>
      </c>
    </row>
    <row r="83" s="1" customFormat="1" ht="37.5" hidden="1" customHeight="1" spans="1:7">
      <c r="A83" s="113" t="s">
        <v>146</v>
      </c>
      <c r="B83" s="114" t="s">
        <v>147</v>
      </c>
      <c r="C83" s="36">
        <v>151</v>
      </c>
      <c r="D83" s="37">
        <v>201062</v>
      </c>
      <c r="E83" s="38">
        <v>0</v>
      </c>
      <c r="F83" s="92">
        <f t="shared" si="7"/>
        <v>0</v>
      </c>
      <c r="G83" s="38">
        <v>0</v>
      </c>
    </row>
    <row r="84" s="1" customFormat="1" ht="25.5" hidden="1" customHeight="1" spans="1:7">
      <c r="A84" s="115" t="s">
        <v>132</v>
      </c>
      <c r="B84" s="116" t="s">
        <v>148</v>
      </c>
      <c r="C84" s="117">
        <v>151</v>
      </c>
      <c r="D84" s="91">
        <v>201031</v>
      </c>
      <c r="E84" s="104"/>
      <c r="F84" s="104">
        <f>(G84)-E84</f>
        <v>0</v>
      </c>
      <c r="G84" s="92"/>
    </row>
    <row r="85" s="4" customFormat="1" ht="17.25" hidden="1" customHeight="1" spans="1:8">
      <c r="A85" s="118"/>
      <c r="B85" s="119" t="s">
        <v>136</v>
      </c>
      <c r="C85" s="120"/>
      <c r="D85" s="88"/>
      <c r="E85" s="121">
        <f>SUM(E86:E88)</f>
        <v>0</v>
      </c>
      <c r="F85" s="122">
        <f>SUM(F86:F90)</f>
        <v>0</v>
      </c>
      <c r="G85" s="121">
        <f>SUM(G86:G90)</f>
        <v>0</v>
      </c>
      <c r="H85" s="2"/>
    </row>
    <row r="86" s="1" customFormat="1" ht="42.75" hidden="1" customHeight="1" spans="1:8">
      <c r="A86" s="113" t="s">
        <v>137</v>
      </c>
      <c r="B86" s="114" t="s">
        <v>138</v>
      </c>
      <c r="C86" s="123">
        <v>151</v>
      </c>
      <c r="D86" s="37">
        <v>203053</v>
      </c>
      <c r="E86" s="38"/>
      <c r="F86" s="92">
        <f t="shared" ref="F86:F89" si="8">G86-E86</f>
        <v>0</v>
      </c>
      <c r="G86" s="38"/>
      <c r="H86" s="8"/>
    </row>
    <row r="87" s="1" customFormat="1" ht="48" hidden="1" customHeight="1" spans="1:8">
      <c r="A87" s="113" t="s">
        <v>139</v>
      </c>
      <c r="B87" s="114" t="s">
        <v>149</v>
      </c>
      <c r="C87" s="123">
        <v>151</v>
      </c>
      <c r="D87" s="37">
        <v>203000</v>
      </c>
      <c r="E87" s="38"/>
      <c r="F87" s="92">
        <f t="shared" si="8"/>
        <v>0</v>
      </c>
      <c r="G87" s="38"/>
      <c r="H87" s="8"/>
    </row>
    <row r="88" s="1" customFormat="1" ht="28.5" hidden="1" customHeight="1" spans="1:10">
      <c r="A88" s="113" t="s">
        <v>141</v>
      </c>
      <c r="B88" s="114" t="s">
        <v>150</v>
      </c>
      <c r="C88" s="81">
        <v>151</v>
      </c>
      <c r="D88" s="37">
        <v>303002</v>
      </c>
      <c r="E88" s="38"/>
      <c r="F88" s="92">
        <f t="shared" si="8"/>
        <v>0</v>
      </c>
      <c r="G88" s="38"/>
      <c r="H88" s="8"/>
      <c r="I88" s="2"/>
      <c r="J88" s="2"/>
    </row>
    <row r="89" s="1" customFormat="1" ht="54" hidden="1" customHeight="1" spans="1:10">
      <c r="A89" s="113" t="s">
        <v>141</v>
      </c>
      <c r="B89" s="114" t="s">
        <v>151</v>
      </c>
      <c r="C89" s="81">
        <v>151</v>
      </c>
      <c r="D89" s="37">
        <v>102015</v>
      </c>
      <c r="E89" s="38">
        <v>0</v>
      </c>
      <c r="F89" s="92">
        <f t="shared" si="8"/>
        <v>0</v>
      </c>
      <c r="G89" s="38"/>
      <c r="H89" s="8"/>
      <c r="I89" s="2"/>
      <c r="J89" s="2"/>
    </row>
    <row r="90" s="1" customFormat="1" ht="37.5" hidden="1" customHeight="1" spans="1:10">
      <c r="A90" s="124" t="s">
        <v>152</v>
      </c>
      <c r="B90" s="125" t="s">
        <v>153</v>
      </c>
      <c r="C90" s="81"/>
      <c r="D90" s="37"/>
      <c r="E90" s="126"/>
      <c r="F90" s="92"/>
      <c r="G90" s="126"/>
      <c r="H90" s="8"/>
      <c r="I90" s="2"/>
      <c r="J90" s="2"/>
    </row>
    <row r="91" s="1" customFormat="1" ht="21.75" hidden="1" customHeight="1" spans="1:9">
      <c r="A91" s="127" t="s">
        <v>143</v>
      </c>
      <c r="B91" s="128" t="s">
        <v>144</v>
      </c>
      <c r="C91" s="129"/>
      <c r="D91" s="130"/>
      <c r="E91" s="131">
        <f>E43+E47+E59+E85</f>
        <v>90244.841</v>
      </c>
      <c r="F91" s="121">
        <f>G91-E91</f>
        <v>0</v>
      </c>
      <c r="G91" s="131">
        <f>G43+G47+G59+G85</f>
        <v>90244.841</v>
      </c>
      <c r="H91" s="2"/>
      <c r="I91" s="2"/>
    </row>
    <row r="92" s="1" customFormat="1" ht="17.25" hidden="1" customHeight="1" spans="1:9">
      <c r="A92" s="120"/>
      <c r="B92" s="119" t="s">
        <v>145</v>
      </c>
      <c r="C92" s="87"/>
      <c r="D92" s="88"/>
      <c r="E92" s="121">
        <f>E91+E42</f>
        <v>97770.841</v>
      </c>
      <c r="F92" s="121">
        <f>G92-E92</f>
        <v>0</v>
      </c>
      <c r="G92" s="132">
        <f>G91+G42</f>
        <v>97770.841</v>
      </c>
      <c r="H92" s="2"/>
      <c r="I92" s="2"/>
    </row>
    <row r="93" s="1" customFormat="1" spans="1:7">
      <c r="A93" s="5"/>
      <c r="B93" s="6"/>
      <c r="C93" s="2"/>
      <c r="D93" s="8"/>
      <c r="G93" s="2"/>
    </row>
    <row r="94" s="1" customFormat="1" spans="1:7">
      <c r="A94" s="5"/>
      <c r="B94" s="6"/>
      <c r="C94" s="2"/>
      <c r="D94" s="8"/>
      <c r="G94" s="2"/>
    </row>
    <row r="95" hidden="1"/>
    <row r="96" s="1" customFormat="1" hidden="1" spans="1:7">
      <c r="A96" s="5"/>
      <c r="B96" s="6"/>
      <c r="C96" s="2"/>
      <c r="D96" s="8"/>
      <c r="F96" s="133" t="s">
        <v>154</v>
      </c>
      <c r="G96" s="133"/>
    </row>
    <row r="97" s="1" customFormat="1" hidden="1" spans="1:7">
      <c r="A97" s="5"/>
      <c r="B97" s="6"/>
      <c r="C97" s="7"/>
      <c r="D97" s="8"/>
      <c r="E97" s="9"/>
      <c r="F97" s="133" t="s">
        <v>155</v>
      </c>
      <c r="G97" s="133"/>
    </row>
    <row r="98" s="1" customFormat="1" hidden="1" spans="1:7">
      <c r="A98" s="5"/>
      <c r="B98" s="6"/>
      <c r="C98" s="7"/>
      <c r="D98" s="8"/>
      <c r="E98" s="9"/>
      <c r="F98" s="133" t="s">
        <v>156</v>
      </c>
      <c r="G98" s="133"/>
    </row>
    <row r="99" s="1" customFormat="1" hidden="1" spans="1:7">
      <c r="A99" s="5"/>
      <c r="B99" s="6"/>
      <c r="C99" s="7"/>
      <c r="D99" s="8"/>
      <c r="E99" s="9"/>
      <c r="F99" s="133" t="s">
        <v>157</v>
      </c>
      <c r="G99" s="133"/>
    </row>
    <row r="100" s="1" customFormat="1" hidden="1" spans="1:7">
      <c r="A100" s="5"/>
      <c r="B100" s="6"/>
      <c r="C100" s="7"/>
      <c r="D100" s="8"/>
      <c r="E100" s="9"/>
      <c r="F100" s="133" t="s">
        <v>158</v>
      </c>
      <c r="G100" s="133"/>
    </row>
    <row r="101" s="1" customFormat="1" hidden="1" spans="1:7">
      <c r="A101" s="5"/>
      <c r="B101" s="6"/>
      <c r="C101" s="7"/>
      <c r="D101" s="8"/>
      <c r="E101" s="9"/>
      <c r="F101" s="133" t="s">
        <v>159</v>
      </c>
      <c r="G101" s="133"/>
    </row>
    <row r="102" s="1" customFormat="1" hidden="1" spans="1:7">
      <c r="A102" s="5"/>
      <c r="B102" s="6"/>
      <c r="C102" s="7"/>
      <c r="D102" s="8"/>
      <c r="E102" s="9"/>
      <c r="F102" s="133" t="s">
        <v>160</v>
      </c>
      <c r="G102" s="133"/>
    </row>
    <row r="103" s="1" customFormat="1" hidden="1" spans="1:7">
      <c r="A103" s="5"/>
      <c r="B103" s="6"/>
      <c r="C103" s="7"/>
      <c r="D103" s="8"/>
      <c r="E103" s="9"/>
      <c r="F103" s="133" t="s">
        <v>161</v>
      </c>
      <c r="G103" s="133"/>
    </row>
    <row r="104" s="1" customFormat="1" hidden="1" spans="1:7">
      <c r="A104" s="5"/>
      <c r="B104" s="6"/>
      <c r="C104" s="7"/>
      <c r="D104" s="8"/>
      <c r="E104" s="9"/>
      <c r="F104" s="133" t="s">
        <v>162</v>
      </c>
      <c r="G104" s="133"/>
    </row>
    <row r="105" hidden="1"/>
    <row r="106" hidden="1"/>
  </sheetData>
  <mergeCells count="21">
    <mergeCell ref="B1:G1"/>
    <mergeCell ref="B2:G2"/>
    <mergeCell ref="B3:G3"/>
    <mergeCell ref="B4:G4"/>
    <mergeCell ref="B5:G5"/>
    <mergeCell ref="B6:G6"/>
    <mergeCell ref="A7:C7"/>
    <mergeCell ref="F7:G7"/>
    <mergeCell ref="A8:C8"/>
    <mergeCell ref="F8:G8"/>
    <mergeCell ref="C9:G9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F49:F50"/>
  </mergeCells>
  <pageMargins left="0" right="0" top="0" bottom="0" header="0" footer="0"/>
  <pageSetup paperSize="9" scale="75" fitToHeight="0" orientation="portrait"/>
  <headerFooter alignWithMargins="0"/>
  <rowBreaks count="2" manualBreakCount="2">
    <brk id="58" max="6" man="1"/>
    <brk id="82" max="6" man="1"/>
  </rowBreaks>
  <colBreaks count="1" manualBreakCount="1">
    <brk id="7" max="9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январь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User</cp:lastModifiedBy>
  <dcterms:created xsi:type="dcterms:W3CDTF">2024-08-20T09:05:00Z</dcterms:created>
  <cp:lastPrinted>2024-08-22T04:38:00Z</cp:lastPrinted>
  <dcterms:modified xsi:type="dcterms:W3CDTF">2025-01-21T10:38:16Z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BDAA503820064CF7A0F4A04CE9F74FF8_12</vt:lpwstr>
  </property>
  <property fmtid="{D5CDD505-2E9C-101B-9397-08002B2CF9AE}" pid="3" name="KSOProductBuildVer">
    <vt:lpwstr>1049-12.2.0.19805</vt:lpwstr>
  </property>
</Properties>
</file>