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09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Fin1\net\ПРОЕКТ 2025\ПРОЕКТ бюджет 2025\БЮДЖЕТ 2025 ДОХОД\приложения\"/>
    </mc:Choice>
  </mc:AlternateContent>
  <xr:revisionPtr revIDLastSave="0" documentId="13_ncr:1_{A1075F71-0FB8-4C70-A518-3757DDA678DD}" xr6:coauthVersionLast="47" xr6:coauthVersionMax="47" xr10:uidLastSave="{00000000-0000-0000-0000-000000000000}"/>
  <bookViews>
    <workbookView xWindow="345" yWindow="345" windowWidth="21600" windowHeight="15180" xr2:uid="{00000000-000D-0000-FFFF-FFFF00000000}"/>
  </bookViews>
  <sheets>
    <sheet name="5" sheetId="7" r:id="rId1"/>
  </sheets>
  <definedNames>
    <definedName name="_xlnm.Print_Area" localSheetId="0">'5'!$A$1:$E$80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7" l="1"/>
  <c r="D44" i="7"/>
  <c r="C74" i="7" l="1"/>
  <c r="E52" i="7"/>
  <c r="D52" i="7"/>
  <c r="E76" i="7"/>
  <c r="D76" i="7"/>
  <c r="C41" i="7"/>
  <c r="D41" i="7"/>
  <c r="E41" i="7"/>
  <c r="C44" i="7"/>
  <c r="C51" i="7"/>
  <c r="E16" i="7"/>
  <c r="D16" i="7"/>
  <c r="E22" i="7"/>
  <c r="E20" i="7" s="1"/>
  <c r="D22" i="7"/>
  <c r="D20" i="7" s="1"/>
  <c r="E36" i="7"/>
  <c r="D36" i="7"/>
  <c r="C36" i="7"/>
  <c r="E34" i="7"/>
  <c r="D34" i="7"/>
  <c r="C34" i="7"/>
  <c r="E32" i="7"/>
  <c r="D32" i="7"/>
  <c r="C32" i="7"/>
  <c r="E29" i="7"/>
  <c r="E28" i="7" s="1"/>
  <c r="D29" i="7"/>
  <c r="D28" i="7" s="1"/>
  <c r="C29" i="7"/>
  <c r="C28" i="7" s="1"/>
  <c r="C20" i="7"/>
  <c r="C16" i="7"/>
  <c r="E14" i="7"/>
  <c r="D14" i="7"/>
  <c r="C14" i="7"/>
  <c r="E12" i="7"/>
  <c r="D12" i="7"/>
  <c r="C12" i="7"/>
  <c r="C27" i="7" l="1"/>
  <c r="C77" i="7"/>
  <c r="C11" i="7"/>
  <c r="C40" i="7" s="1"/>
  <c r="D27" i="7"/>
  <c r="E11" i="7"/>
  <c r="E79" i="7"/>
  <c r="D79" i="7"/>
  <c r="E27" i="7"/>
  <c r="D11" i="7"/>
  <c r="D40" i="7" l="1"/>
  <c r="D80" i="7" s="1"/>
  <c r="E40" i="7"/>
  <c r="E80" i="7" s="1"/>
</calcChain>
</file>

<file path=xl/sharedStrings.xml><?xml version="1.0" encoding="utf-8"?>
<sst xmlns="http://schemas.openxmlformats.org/spreadsheetml/2006/main" count="150" uniqueCount="135">
  <si>
    <t>(тыс.руб.)</t>
  </si>
  <si>
    <t>Код бюджетной классификации РФ</t>
  </si>
  <si>
    <t>Наименование доходов</t>
  </si>
  <si>
    <t>НАЛОГОВЫЕ ДОХОДЫ</t>
  </si>
  <si>
    <t>000 1 01 00000 00 0000 000</t>
  </si>
  <si>
    <t>НАЛОГИ НА ПРИБЫЛЬ,ДОХОДЫ</t>
  </si>
  <si>
    <t>000 1 01 02000 01 0000 110</t>
  </si>
  <si>
    <t>Налог на доходы с физических лиц</t>
  </si>
  <si>
    <t>000 1 05 00000 00 0000 000</t>
  </si>
  <si>
    <t>НАЛОГИ НА СОВОКУПНЫЙ ДОХОД</t>
  </si>
  <si>
    <t>000 1 06 00000 00 0000 000</t>
  </si>
  <si>
    <t>НАЛОГИ НА ИМУЩЕСТВО</t>
  </si>
  <si>
    <t>000 1 08 00000 00 0000 000</t>
  </si>
  <si>
    <t>ГОСУДАРСТВЕННАЯ ПОШЛИНА</t>
  </si>
  <si>
    <t>НЕНАЛОГОВЫЕ ДОХОДЫ</t>
  </si>
  <si>
    <t>000 1 11 00000 00 0000 000</t>
  </si>
  <si>
    <t>000 1 11 05000 00 0000 120</t>
  </si>
  <si>
    <t>Доходы полученные в виде арендной либо иной платы за передачу в возмездное пользование гос.и муниципального имущества</t>
  </si>
  <si>
    <t>0001 12 00000 00 0000 000</t>
  </si>
  <si>
    <t>ПЛАТЕЖИ ПРИ ПОЛЬЗОВАНИИ ПРИРОДНЫМИ РЕСУРСАМИ</t>
  </si>
  <si>
    <t>000 1 12 01000  01 0000 120</t>
  </si>
  <si>
    <t>Плата за негативное воздействие на окружающую среду</t>
  </si>
  <si>
    <t>000 1 16 00000 00 0000 000</t>
  </si>
  <si>
    <t>000 1 00 00000 00 0000 000</t>
  </si>
  <si>
    <t>СОБСТВЕННЫЕ ДОХОДЫ:</t>
  </si>
  <si>
    <t>ВСЕГО ДОХОДЫ:</t>
  </si>
  <si>
    <t>Дотации бюджетам городских округов на поддержку мер по обеспечению сбалансированности бюджетов</t>
  </si>
  <si>
    <t>000 1 06 01000 00 0000 110</t>
  </si>
  <si>
    <t>000 1 09 00000 00 0000 000</t>
  </si>
  <si>
    <t>ЗАДОЛЖЕННОСТЬ И ПЕРЕРАСЧЕТЫ ПО ОТМЕНЕННЫМ НАЛОГАМ И СБОРАМ</t>
  </si>
  <si>
    <t>0001 13 00000 00 0000 000</t>
  </si>
  <si>
    <t>0001 14 00000 00 0000 000</t>
  </si>
  <si>
    <t>ДОХОДЫ ОТ ПРОДАЖИ МАТЕРИАЛЬНЫХ И НЕМАТЕРИАЛЬНЫХ АКТИВОВ</t>
  </si>
  <si>
    <t>Иные межбюджетные трансферты</t>
  </si>
  <si>
    <t>000 1 11 05024 04 0000 120</t>
  </si>
  <si>
    <t>000 1 11 09044 04 0000 120</t>
  </si>
  <si>
    <t>000 1 05 03000 01 1000 110</t>
  </si>
  <si>
    <t>Единый сельскохозяйственный налог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</si>
  <si>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</si>
  <si>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</si>
  <si>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</si>
  <si>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Прочие доходы от оказания платных услуг (работ) получателями средств бюджетов городских округов</t>
  </si>
  <si>
    <t>ДОХОДЫ ОТ ОКАЗАНИЯ ПЛАТНЫХ УСЛУГ (РАБОТ) И КОМПЕНСАЦИИ ЗАТРАТ ГОСУДАРСТВА</t>
  </si>
  <si>
    <t>000 1 13 01994 04 0000 130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</si>
  <si>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</si>
  <si>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000 1 14 06024 04 0000 430</t>
  </si>
  <si>
    <t>ШТРАФЫ, САНКЦИИ, ВОЗМЕЩЕНИЕ УЩЕРБА</t>
  </si>
  <si>
    <t>Дотации бюджетам субъектов Российской Федерации и муниципальных образований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</si>
  <si>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</si>
  <si>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НАЛОГИ НА ТОВАРЫ (РАБОТЫ,  УСЛУГИ), РЕАЛИЗУЕМЫЕ НА ТЕРРИТОРИИ РОССИЙСКОЙ ФЕДЕРАЦИИ</t>
  </si>
  <si>
    <t xml:space="preserve">Акцизы по подакцизным товарам (продукции), производимым на территории Российской Федерации </t>
  </si>
  <si>
    <t>000 1 03 02000 01 0000 110</t>
  </si>
  <si>
    <t>000 1 03 00000 00 0000 000</t>
  </si>
  <si>
    <t>Прочие неналоговые доходы</t>
  </si>
  <si>
    <t>000 1 05 04000 02 0000 110</t>
  </si>
  <si>
    <t>000 2 00 00000 00 0000 000</t>
  </si>
  <si>
    <t>БЕЗВОЗМЕЗДНЫЕ  ПОСТУПЛЕНИЯ :</t>
  </si>
  <si>
    <t>Приложение №5</t>
  </si>
  <si>
    <t>2019 год</t>
  </si>
  <si>
    <t>000 2 02 15001 04 0000 150</t>
  </si>
  <si>
    <t>к Решению Хурала представителей</t>
  </si>
  <si>
    <t>Поступления доходов в бюджет городского округа город Ак-Довурак</t>
  </si>
  <si>
    <t>Земельный налог:</t>
  </si>
  <si>
    <t>000 2 02 15002 04 0000 150</t>
  </si>
  <si>
    <t>000 2 02 20000 00 0000 150</t>
  </si>
  <si>
    <t>000 2 02 29999 04 0000 150</t>
  </si>
  <si>
    <t>000 2 02 30000 00 0000 150</t>
  </si>
  <si>
    <t>000 2 02 25497 04 0000 150</t>
  </si>
  <si>
    <t>000 2 02 10000 00 0000 150</t>
  </si>
  <si>
    <t>000 2 02 30013 04 0000 150</t>
  </si>
  <si>
    <t>000 2 02 30022 04 0000 150</t>
  </si>
  <si>
    <t>000 2 02 30024 04 0000 150</t>
  </si>
  <si>
    <t>000 2 02 35250 04 0000 150</t>
  </si>
  <si>
    <t>Дотации бюджетам городских округов на выравнивание бюджетной обеспеченности из бюджета субъекта РФ</t>
  </si>
  <si>
    <t>000 1 06 06000 00 0000 110</t>
  </si>
  <si>
    <t>Земельный налог с организаций</t>
  </si>
  <si>
    <t>000 1 06 06030 00 0000 110</t>
  </si>
  <si>
    <t>Земельный налог с физических лиц</t>
  </si>
  <si>
    <t>000 1 06 06040 00 0000 110</t>
  </si>
  <si>
    <t>Налог на имущество физических лиц</t>
  </si>
  <si>
    <t>Налог, взимаемый в связи с применением патентной системы налогообложения</t>
  </si>
  <si>
    <t>000 1 17 05000 00 0000 180</t>
  </si>
  <si>
    <t>Субвенции бюджетам бюджетной системы Российской Федерации</t>
  </si>
  <si>
    <t>Плановый период</t>
  </si>
  <si>
    <t>000 2 02 25555 04 0000 150</t>
  </si>
  <si>
    <t>Упрощенная система налогообложения</t>
  </si>
  <si>
    <t>000 1 05 01000 01 0000 110</t>
  </si>
  <si>
    <t xml:space="preserve">Субвенции на оплату жилищно-коммунальных услуг отдельным категориям граждан </t>
  </si>
  <si>
    <t xml:space="preserve">Субвенции на обеспечение равной доступности услуг общественного транспорта  для отдельных категорий граждан </t>
  </si>
  <si>
    <t>Субвенции на осуществление государственных полномочий по созданию, организации и обеспечению деятельности административных комиссий</t>
  </si>
  <si>
    <t xml:space="preserve">Субвенции на реализацию Закона Республики Тыва «О погребении и похоронном деле в Республике Тыва» </t>
  </si>
  <si>
    <t>Субсидии от других бюджетов бюджетной системы</t>
  </si>
  <si>
    <t>Субсидии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</si>
  <si>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>Субсидии на реализацию программ формирования современной городской среды</t>
  </si>
  <si>
    <t>000 202 35573 04 0000 150</t>
  </si>
  <si>
    <t>000 2 02 35302 04 0000 150</t>
  </si>
  <si>
    <t>000 202 35462 04 0000 150</t>
  </si>
  <si>
    <t>000 2 02 25304 04 0000 150</t>
  </si>
  <si>
    <t>Субвенции на осуществление ежемесячных выплат на детей в возрасте от трех до семи лет включительно на 2022 год</t>
  </si>
  <si>
    <t xml:space="preserve">Субвенции на компенсацию отдельным категориям граждан оплаты взноса на капитальный ремонт общего имущества в многоквартирном доме </t>
  </si>
  <si>
    <t>Субвенция на осуществление переданных органам местного самоуправления Республики Тыва в соответствии с пунктом 5 ст.1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по предоставлению гражданам субсидий на оплату жилых помещений и коммунальных услуг"</t>
  </si>
  <si>
    <t xml:space="preserve">Субвенции на осуществление переданных органам местного самоуправления РТ в соответствии с п.1 ст.1 Закона РТ от 28 декабря 2005 г.№1560 ВХ-1 полномочий РТ в области социальной поддержки ветеранов труда и труженников тыла </t>
  </si>
  <si>
    <t xml:space="preserve">Субвенции на осуществление переданных органам местного самоуправления РТ в соответствии с п.4, ст.1 Закона РТ от 28 декабря 2005 г.№1560 ВХ-1 полномочий РТ в области осуществления назначению и выплаты ежемесячного пособия на ребенка </t>
  </si>
  <si>
    <t xml:space="preserve">Субвенции на осуществление переданных органам местного самоуправления РТ в соответствии с п.3, ст.1 Закона РТ от 28 декабря 2005 г.№1560 ВХ-1 полномочий РТ в области  социальной поддержки реабилитированных лиц и лиц, признанных пострадавшими от политических репрессий» </t>
  </si>
  <si>
    <t>Субвенции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</si>
  <si>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 xml:space="preserve">Субвенции на осуществление государственных полномочий по образованию и организации деятельности комиссий по делам несовершеннолетних </t>
  </si>
  <si>
    <t xml:space="preserve">Субвенции на осуществление ежемесячной выплаты в связи с рождением (с усыновлением) первого ребенка  </t>
  </si>
  <si>
    <t>Субвенции на 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</si>
  <si>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</si>
  <si>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000 2 02 45303 04 0000150</t>
  </si>
  <si>
    <t>000 2 02 49999 04 0000 150</t>
  </si>
  <si>
    <t>Межбюджетные трансферты на организацию бесплатного питания отдельным категориям учащихся государственных и муниципальных образовательных учреждений Республики Тыва</t>
  </si>
  <si>
    <t>Субсидии местным бюджетам на софинансирование расходов по содержанию имущества образовательных учреждений</t>
  </si>
  <si>
    <t>2026 год</t>
  </si>
  <si>
    <t>000 2 02 25179 04 0000 150</t>
  </si>
  <si>
    <t>000 2 02 35120 04 0000 150</t>
  </si>
  <si>
    <t>субвенций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на 2024 год</t>
  </si>
  <si>
    <t xml:space="preserve">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организациях, 
на 2025-2026 год </t>
  </si>
  <si>
    <t>000 2 02 30027 04 0000 150</t>
  </si>
  <si>
    <t>Субвенции на выплаты денежных средств на содержание детей в семьях опекунов (попечителей), в приемных семьях и вознаграждения, причитающегося приемным родителям</t>
  </si>
  <si>
    <t>Субвенции на содержание специалистов, осуществляющих переданные полномочия Республики Тыва по опеке и попечительству</t>
  </si>
  <si>
    <t>Субвенции на осуществление государственных полномочий по установлению запрета на розничную продажу алкогольной продукции в Республике Тыва</t>
  </si>
  <si>
    <t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на 2025-2026 г.</t>
  </si>
  <si>
    <t>Субсидии на реализацию мероприятий по обеспечению жильем молодых семей на 2025-2026гг.</t>
  </si>
  <si>
    <t>Субвенции на реализацию Закона Республики Тыва "О предоставлении субвенций местным бюджетам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общеобразоавтельных организациях" на 2025-2026 годы</t>
  </si>
  <si>
    <t>Субвенции на реализацию Закона Республики Тыва "О предоставлении субвенций местным бюджетам на обеспечение государственных гарантий реализации прав на получение общедоступного и бесплатного дошкольного образования в муниципальных общеобразовательных организациях" на 2025-2026 годы</t>
  </si>
  <si>
    <t xml:space="preserve">городского округа город Ак-Довурак  " на 2025 год </t>
  </si>
  <si>
    <t xml:space="preserve"> и на плановый период 2026-2027 годов</t>
  </si>
  <si>
    <t>Республики Тыва на плановый период 2026-2027 годов</t>
  </si>
  <si>
    <t>2027 год</t>
  </si>
  <si>
    <t>Субсидий органам местного самоуправления Республики Тыва на обеспечение доступа к сети "Интернет" социально значимых объектов, подключенных в рамках национальной программы "Цифровая экономика Российской Федерации", на 2026 - 2027 годы</t>
  </si>
  <si>
    <t>000 2 02 35118 04 0000 150</t>
  </si>
  <si>
    <t>Субвенции на осуществление первичного воинского учета органами местного самоуправления поселений, муниципальных и городских округов на 2026-2027</t>
  </si>
  <si>
    <t>Субвенции на мероприятия по проведению оздоровительной кампании детей на 2025-2027 годы</t>
  </si>
  <si>
    <t xml:space="preserve"> от                                               г №         "О бюджете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</si>
</sst>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"/>
    <numFmt numFmtId="166" formatCode="0.000"/>
    <numFmt numFmtId="167" formatCode="0.00000"/>
    <numFmt numFmtId="168" formatCode="#,##0.0"/>
  </numFmts>
  <fonts count="17" x14ac:knownFonts="1">
    <font>
      <sz val="10"/>
      <name val="Arial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</font>
    <font>
      <sz val="10"/>
      <name val="Times New Roman Cyr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0" fillId="0" borderId="0"/>
    <xf numFmtId="0" fontId="10" fillId="0" borderId="0"/>
    <xf numFmtId="0" fontId="13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 wrapText="1"/>
    </xf>
    <xf numFmtId="0" fontId="8" fillId="0" borderId="1" xfId="5" applyFont="1" applyBorder="1" applyAlignment="1">
      <alignment vertical="top" wrapText="1"/>
    </xf>
    <xf numFmtId="0" fontId="9" fillId="0" borderId="1" xfId="5" applyFont="1" applyBorder="1" applyAlignment="1">
      <alignment vertical="top" wrapText="1"/>
    </xf>
    <xf numFmtId="1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165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top" wrapText="1"/>
    </xf>
    <xf numFmtId="0" fontId="11" fillId="0" borderId="1" xfId="0" applyFont="1" applyBorder="1" applyAlignment="1">
      <alignment horizontal="center" vertical="center" wrapText="1"/>
    </xf>
    <xf numFmtId="2" fontId="4" fillId="0" borderId="1" xfId="6" applyNumberFormat="1" applyFont="1" applyFill="1" applyBorder="1" applyAlignment="1">
      <alignment horizontal="center" vertical="center" wrapText="1"/>
    </xf>
    <xf numFmtId="168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3" fontId="6" fillId="0" borderId="1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3" fillId="3" borderId="0" xfId="0" applyFont="1" applyFill="1"/>
    <xf numFmtId="0" fontId="3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3" fillId="3" borderId="0" xfId="0" applyFont="1" applyFill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0" fontId="6" fillId="0" borderId="1" xfId="5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167" fontId="3" fillId="2" borderId="1" xfId="0" applyNumberFormat="1" applyFont="1" applyFill="1" applyBorder="1" applyAlignment="1">
      <alignment horizontal="center" vertical="center"/>
    </xf>
    <xf numFmtId="167" fontId="3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168" fontId="3" fillId="0" borderId="1" xfId="0" applyNumberFormat="1" applyFont="1" applyBorder="1" applyAlignment="1">
      <alignment horizontal="center"/>
    </xf>
    <xf numFmtId="168" fontId="12" fillId="0" borderId="0" xfId="0" applyNumberFormat="1" applyFont="1" applyAlignment="1">
      <alignment horizontal="center"/>
    </xf>
    <xf numFmtId="168" fontId="14" fillId="0" borderId="1" xfId="3" applyNumberFormat="1" applyFont="1" applyBorder="1" applyAlignment="1">
      <alignment horizontal="center" vertical="center" wrapText="1"/>
    </xf>
    <xf numFmtId="168" fontId="15" fillId="0" borderId="4" xfId="0" applyNumberFormat="1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8" fontId="3" fillId="0" borderId="1" xfId="2" applyNumberFormat="1" applyFont="1" applyBorder="1" applyAlignment="1">
      <alignment horizontal="center"/>
    </xf>
    <xf numFmtId="168" fontId="15" fillId="0" borderId="1" xfId="0" applyNumberFormat="1" applyFont="1" applyBorder="1" applyAlignment="1">
      <alignment horizontal="center" vertical="center"/>
    </xf>
    <xf numFmtId="166" fontId="4" fillId="3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165" fontId="3" fillId="4" borderId="1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16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165" fontId="3" fillId="0" borderId="5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65" fontId="14" fillId="0" borderId="1" xfId="3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/>
    </xf>
    <xf numFmtId="165" fontId="3" fillId="0" borderId="1" xfId="4" applyNumberFormat="1" applyFont="1" applyBorder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/>
    </xf>
    <xf numFmtId="0" fontId="6" fillId="0" borderId="0" xfId="5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</cellXfs>
  <cellStyles count="7">
    <cellStyle name="Обычный" xfId="0" builtinId="0"/>
    <cellStyle name="Обычный 10" xfId="1" xr:uid="{00000000-0005-0000-0000-000001000000}"/>
    <cellStyle name="Обычный 2" xfId="2" xr:uid="{00000000-0005-0000-0000-000002000000}"/>
    <cellStyle name="Обычный_Bud-2000" xfId="3" xr:uid="{00000000-0005-0000-0000-000003000000}"/>
    <cellStyle name="Обычный_военкомат-2" xfId="4" xr:uid="{00000000-0005-0000-0000-000004000000}"/>
    <cellStyle name="Обычный_республиканский  2005 г" xfId="5" xr:uid="{00000000-0005-0000-0000-000005000000}"/>
    <cellStyle name="Финансовый" xfId="6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3"/>
  </sheetPr>
  <dimension ref="A1:I81"/>
  <sheetViews>
    <sheetView tabSelected="1" view="pageBreakPreview" zoomScale="85" zoomScaleSheetLayoutView="85" workbookViewId="0">
      <selection activeCell="B3" sqref="B3:E3"/>
    </sheetView>
  </sheetViews>
  <sheetFormatPr defaultColWidth="8.85546875" defaultRowHeight="12.75" x14ac:dyDescent="0.2"/>
  <cols>
    <col min="1" max="1" width="25.28515625" style="18" customWidth="1"/>
    <col min="2" max="2" width="72.28515625" style="21" customWidth="1"/>
    <col min="3" max="3" width="10.28515625" style="22" hidden="1" customWidth="1"/>
    <col min="4" max="4" width="12.7109375" style="20" bestFit="1" customWidth="1"/>
    <col min="5" max="5" width="12.85546875" style="20" customWidth="1"/>
    <col min="6" max="16384" width="8.85546875" style="20"/>
  </cols>
  <sheetData>
    <row r="1" spans="1:9" ht="12" customHeight="1" x14ac:dyDescent="0.2">
      <c r="B1" s="88" t="s">
        <v>57</v>
      </c>
      <c r="C1" s="88"/>
      <c r="D1" s="88"/>
      <c r="E1" s="88"/>
      <c r="F1" s="88"/>
      <c r="G1" s="88"/>
      <c r="H1" s="19"/>
      <c r="I1" s="19"/>
    </row>
    <row r="2" spans="1:9" ht="12" customHeight="1" x14ac:dyDescent="0.2">
      <c r="B2" s="89" t="s">
        <v>60</v>
      </c>
      <c r="C2" s="89"/>
      <c r="D2" s="89"/>
      <c r="E2" s="89"/>
      <c r="F2" s="89"/>
      <c r="G2" s="89"/>
    </row>
    <row r="3" spans="1:9" ht="12" customHeight="1" x14ac:dyDescent="0.2">
      <c r="B3" s="89" t="s">
        <v>134</v>
      </c>
      <c r="C3" s="89"/>
      <c r="D3" s="89"/>
      <c r="E3" s="89"/>
      <c r="F3" s="89"/>
      <c r="G3" s="89"/>
    </row>
    <row r="4" spans="1:9" ht="12" customHeight="1" x14ac:dyDescent="0.2">
      <c r="B4" s="89" t="s">
        <v>126</v>
      </c>
      <c r="C4" s="89"/>
      <c r="D4" s="89"/>
      <c r="E4" s="89"/>
      <c r="F4" s="89"/>
      <c r="G4" s="89"/>
    </row>
    <row r="5" spans="1:9" ht="12" customHeight="1" x14ac:dyDescent="0.2">
      <c r="B5" s="89" t="s">
        <v>127</v>
      </c>
      <c r="C5" s="89"/>
      <c r="D5" s="89"/>
      <c r="E5" s="89"/>
      <c r="F5" s="89"/>
      <c r="G5" s="89"/>
    </row>
    <row r="6" spans="1:9" x14ac:dyDescent="0.2">
      <c r="A6" s="90"/>
      <c r="B6" s="90"/>
      <c r="C6" s="90"/>
    </row>
    <row r="7" spans="1:9" ht="12.75" customHeight="1" x14ac:dyDescent="0.2">
      <c r="A7" s="90" t="s">
        <v>61</v>
      </c>
      <c r="B7" s="90"/>
      <c r="C7" s="90"/>
    </row>
    <row r="8" spans="1:9" ht="12.75" customHeight="1" x14ac:dyDescent="0.2">
      <c r="A8" s="90" t="s">
        <v>128</v>
      </c>
      <c r="B8" s="90"/>
      <c r="C8" s="90"/>
    </row>
    <row r="9" spans="1:9" ht="19.5" customHeight="1" x14ac:dyDescent="0.2">
      <c r="A9" s="84" t="s">
        <v>1</v>
      </c>
      <c r="B9" s="86" t="s">
        <v>2</v>
      </c>
      <c r="C9" s="22" t="s">
        <v>0</v>
      </c>
      <c r="D9" s="82" t="s">
        <v>83</v>
      </c>
      <c r="E9" s="83"/>
    </row>
    <row r="10" spans="1:9" ht="26.25" customHeight="1" x14ac:dyDescent="0.2">
      <c r="A10" s="85"/>
      <c r="B10" s="87"/>
      <c r="C10" s="28" t="s">
        <v>58</v>
      </c>
      <c r="D10" s="23" t="s">
        <v>113</v>
      </c>
      <c r="E10" s="23" t="s">
        <v>129</v>
      </c>
    </row>
    <row r="11" spans="1:9" ht="17.25" customHeight="1" x14ac:dyDescent="0.2">
      <c r="A11" s="14"/>
      <c r="B11" s="16" t="s">
        <v>3</v>
      </c>
      <c r="C11" s="10" t="e">
        <f>SUM(C12+C16+C20+C25+G2+C14)</f>
        <v>#REF!</v>
      </c>
      <c r="D11" s="51">
        <f>SUM(D12+D16+D20+D25+H2+D14)</f>
        <v>59075</v>
      </c>
      <c r="E11" s="51">
        <f>SUM(E12+E16+E20+E25+I2+E14)</f>
        <v>68896</v>
      </c>
    </row>
    <row r="12" spans="1:9" ht="16.5" customHeight="1" x14ac:dyDescent="0.2">
      <c r="A12" s="14" t="s">
        <v>4</v>
      </c>
      <c r="B12" s="16" t="s">
        <v>5</v>
      </c>
      <c r="C12" s="10">
        <f>SUM(C13)</f>
        <v>18478</v>
      </c>
      <c r="D12" s="51">
        <f>SUM(D13)</f>
        <v>41152</v>
      </c>
      <c r="E12" s="51">
        <f>SUM(E13)</f>
        <v>48697</v>
      </c>
    </row>
    <row r="13" spans="1:9" ht="17.25" customHeight="1" x14ac:dyDescent="0.2">
      <c r="A13" s="14" t="s">
        <v>6</v>
      </c>
      <c r="B13" s="16" t="s">
        <v>7</v>
      </c>
      <c r="C13" s="4">
        <v>18478</v>
      </c>
      <c r="D13" s="13">
        <v>41152</v>
      </c>
      <c r="E13" s="13">
        <v>48697</v>
      </c>
    </row>
    <row r="14" spans="1:9" ht="32.25" customHeight="1" x14ac:dyDescent="0.2">
      <c r="A14" s="45" t="s">
        <v>52</v>
      </c>
      <c r="B14" s="8" t="s">
        <v>49</v>
      </c>
      <c r="C14" s="4">
        <f>C15</f>
        <v>1299</v>
      </c>
      <c r="D14" s="13">
        <f>D15</f>
        <v>2205</v>
      </c>
      <c r="E14" s="13">
        <f>E15</f>
        <v>2972</v>
      </c>
    </row>
    <row r="15" spans="1:9" ht="31.5" customHeight="1" x14ac:dyDescent="0.2">
      <c r="A15" s="46" t="s">
        <v>51</v>
      </c>
      <c r="B15" s="9" t="s">
        <v>50</v>
      </c>
      <c r="C15" s="3">
        <v>1299</v>
      </c>
      <c r="D15" s="2">
        <v>2205</v>
      </c>
      <c r="E15" s="2">
        <v>2972</v>
      </c>
    </row>
    <row r="16" spans="1:9" x14ac:dyDescent="0.2">
      <c r="A16" s="14" t="s">
        <v>8</v>
      </c>
      <c r="B16" s="16" t="s">
        <v>9</v>
      </c>
      <c r="C16" s="10" t="e">
        <f>C17+C18+#REF!</f>
        <v>#REF!</v>
      </c>
      <c r="D16" s="51">
        <f>D17+D18+D19</f>
        <v>8127</v>
      </c>
      <c r="E16" s="51">
        <f>E17+E18+E19</f>
        <v>8943</v>
      </c>
    </row>
    <row r="17" spans="1:5" x14ac:dyDescent="0.2">
      <c r="A17" s="17" t="s">
        <v>86</v>
      </c>
      <c r="B17" s="1" t="s">
        <v>85</v>
      </c>
      <c r="C17" s="5">
        <v>7537</v>
      </c>
      <c r="D17" s="52">
        <v>6611</v>
      </c>
      <c r="E17" s="52">
        <v>7206</v>
      </c>
    </row>
    <row r="18" spans="1:5" x14ac:dyDescent="0.2">
      <c r="A18" s="11" t="s">
        <v>36</v>
      </c>
      <c r="B18" s="1" t="s">
        <v>37</v>
      </c>
      <c r="C18" s="5">
        <v>28</v>
      </c>
      <c r="D18" s="52">
        <v>98</v>
      </c>
      <c r="E18" s="52">
        <v>107</v>
      </c>
    </row>
    <row r="19" spans="1:5" x14ac:dyDescent="0.2">
      <c r="A19" s="17" t="s">
        <v>54</v>
      </c>
      <c r="B19" s="20" t="s">
        <v>80</v>
      </c>
      <c r="C19" s="6">
        <v>631</v>
      </c>
      <c r="D19" s="53">
        <v>1418</v>
      </c>
      <c r="E19" s="53">
        <v>1630</v>
      </c>
    </row>
    <row r="20" spans="1:5" ht="16.5" customHeight="1" x14ac:dyDescent="0.2">
      <c r="A20" s="14" t="s">
        <v>10</v>
      </c>
      <c r="B20" s="16" t="s">
        <v>11</v>
      </c>
      <c r="C20" s="10">
        <f>SUM(C21:C24)</f>
        <v>2910</v>
      </c>
      <c r="D20" s="51">
        <f>D21+D22</f>
        <v>4072</v>
      </c>
      <c r="E20" s="51">
        <f>E21+E22</f>
        <v>4290</v>
      </c>
    </row>
    <row r="21" spans="1:5" x14ac:dyDescent="0.2">
      <c r="A21" s="17" t="s">
        <v>27</v>
      </c>
      <c r="B21" s="1" t="s">
        <v>79</v>
      </c>
      <c r="C21" s="5">
        <v>1220</v>
      </c>
      <c r="D21" s="52">
        <v>2001</v>
      </c>
      <c r="E21" s="52">
        <v>2141</v>
      </c>
    </row>
    <row r="22" spans="1:5" x14ac:dyDescent="0.2">
      <c r="A22" s="17" t="s">
        <v>74</v>
      </c>
      <c r="B22" s="16" t="s">
        <v>62</v>
      </c>
      <c r="C22" s="7"/>
      <c r="D22" s="51">
        <f>D23+D24</f>
        <v>2071</v>
      </c>
      <c r="E22" s="51">
        <f>E23+E24</f>
        <v>2149</v>
      </c>
    </row>
    <row r="23" spans="1:5" x14ac:dyDescent="0.2">
      <c r="A23" s="17" t="s">
        <v>76</v>
      </c>
      <c r="B23" s="24" t="s">
        <v>75</v>
      </c>
      <c r="C23" s="7"/>
      <c r="D23" s="52">
        <v>612</v>
      </c>
      <c r="E23" s="52">
        <v>631</v>
      </c>
    </row>
    <row r="24" spans="1:5" x14ac:dyDescent="0.2">
      <c r="A24" s="17" t="s">
        <v>78</v>
      </c>
      <c r="B24" s="24" t="s">
        <v>77</v>
      </c>
      <c r="C24" s="5">
        <v>1690</v>
      </c>
      <c r="D24" s="52">
        <v>1459</v>
      </c>
      <c r="E24" s="52">
        <v>1518</v>
      </c>
    </row>
    <row r="25" spans="1:5" x14ac:dyDescent="0.2">
      <c r="A25" s="14" t="s">
        <v>12</v>
      </c>
      <c r="B25" s="16" t="s">
        <v>13</v>
      </c>
      <c r="C25" s="4">
        <v>350</v>
      </c>
      <c r="D25" s="13">
        <v>3519</v>
      </c>
      <c r="E25" s="13">
        <v>3994</v>
      </c>
    </row>
    <row r="26" spans="1:5" ht="13.5" hidden="1" customHeight="1" x14ac:dyDescent="0.2">
      <c r="A26" s="14" t="s">
        <v>28</v>
      </c>
      <c r="B26" s="16" t="s">
        <v>29</v>
      </c>
      <c r="C26" s="10"/>
      <c r="D26" s="51"/>
      <c r="E26" s="51"/>
    </row>
    <row r="27" spans="1:5" x14ac:dyDescent="0.2">
      <c r="A27" s="14"/>
      <c r="B27" s="16" t="s">
        <v>14</v>
      </c>
      <c r="C27" s="10">
        <f>SUM(C28+C32+C38+C34+C36+C39)</f>
        <v>4905</v>
      </c>
      <c r="D27" s="51">
        <f>SUM(D28+D32+D38+D34+D36+D39)</f>
        <v>5477</v>
      </c>
      <c r="E27" s="51">
        <f>SUM(E28+E32+E38+E34+E36+E39)</f>
        <v>5720</v>
      </c>
    </row>
    <row r="28" spans="1:5" ht="25.5" x14ac:dyDescent="0.2">
      <c r="A28" s="14" t="s">
        <v>15</v>
      </c>
      <c r="B28" s="16" t="s">
        <v>38</v>
      </c>
      <c r="C28" s="10">
        <f>SUM(C29+C31)</f>
        <v>4147</v>
      </c>
      <c r="D28" s="51">
        <f>SUM(D29+D31)</f>
        <v>3636</v>
      </c>
      <c r="E28" s="51">
        <f>SUM(E29+E31)</f>
        <v>3756</v>
      </c>
    </row>
    <row r="29" spans="1:5" ht="25.5" hidden="1" x14ac:dyDescent="0.2">
      <c r="A29" s="17" t="s">
        <v>16</v>
      </c>
      <c r="B29" s="1" t="s">
        <v>17</v>
      </c>
      <c r="C29" s="7">
        <f>C30</f>
        <v>2518</v>
      </c>
      <c r="D29" s="52">
        <f>D30</f>
        <v>1188</v>
      </c>
      <c r="E29" s="52">
        <f>E30</f>
        <v>1259</v>
      </c>
    </row>
    <row r="30" spans="1:5" ht="24" customHeight="1" x14ac:dyDescent="0.2">
      <c r="A30" s="17" t="s">
        <v>34</v>
      </c>
      <c r="B30" s="21" t="s">
        <v>39</v>
      </c>
      <c r="C30" s="5">
        <v>2518</v>
      </c>
      <c r="D30" s="52">
        <v>1188</v>
      </c>
      <c r="E30" s="52">
        <v>1259</v>
      </c>
    </row>
    <row r="31" spans="1:5" ht="51" x14ac:dyDescent="0.2">
      <c r="A31" s="17" t="s">
        <v>35</v>
      </c>
      <c r="B31" s="1" t="s">
        <v>40</v>
      </c>
      <c r="C31" s="5">
        <v>1629</v>
      </c>
      <c r="D31" s="52">
        <v>2448</v>
      </c>
      <c r="E31" s="52">
        <v>2497</v>
      </c>
    </row>
    <row r="32" spans="1:5" ht="14.25" customHeight="1" x14ac:dyDescent="0.2">
      <c r="A32" s="14" t="s">
        <v>18</v>
      </c>
      <c r="B32" s="16" t="s">
        <v>19</v>
      </c>
      <c r="C32" s="10">
        <f>C33</f>
        <v>258</v>
      </c>
      <c r="D32" s="51">
        <f>D33</f>
        <v>160</v>
      </c>
      <c r="E32" s="51">
        <f>E33</f>
        <v>258</v>
      </c>
    </row>
    <row r="33" spans="1:5" ht="12.75" customHeight="1" x14ac:dyDescent="0.2">
      <c r="A33" s="17" t="s">
        <v>20</v>
      </c>
      <c r="B33" s="1" t="s">
        <v>21</v>
      </c>
      <c r="C33" s="5">
        <v>258</v>
      </c>
      <c r="D33" s="52">
        <v>160</v>
      </c>
      <c r="E33" s="52">
        <v>258</v>
      </c>
    </row>
    <row r="34" spans="1:5" ht="24.75" hidden="1" customHeight="1" x14ac:dyDescent="0.2">
      <c r="A34" s="14" t="s">
        <v>30</v>
      </c>
      <c r="B34" s="16" t="s">
        <v>42</v>
      </c>
      <c r="C34" s="10">
        <f>C35</f>
        <v>62</v>
      </c>
      <c r="D34" s="51">
        <f>D35</f>
        <v>0</v>
      </c>
      <c r="E34" s="51">
        <f>E35</f>
        <v>0</v>
      </c>
    </row>
    <row r="35" spans="1:5" ht="24.75" hidden="1" customHeight="1" x14ac:dyDescent="0.2">
      <c r="A35" s="11" t="s">
        <v>43</v>
      </c>
      <c r="B35" s="1" t="s">
        <v>41</v>
      </c>
      <c r="C35" s="7">
        <v>62</v>
      </c>
      <c r="D35" s="52">
        <v>0</v>
      </c>
      <c r="E35" s="52"/>
    </row>
    <row r="36" spans="1:5" ht="15.75" customHeight="1" x14ac:dyDescent="0.2">
      <c r="A36" s="14" t="s">
        <v>31</v>
      </c>
      <c r="B36" s="16" t="s">
        <v>32</v>
      </c>
      <c r="C36" s="10">
        <f>C37</f>
        <v>110</v>
      </c>
      <c r="D36" s="51">
        <f>D37</f>
        <v>863</v>
      </c>
      <c r="E36" s="51">
        <f>E37</f>
        <v>898</v>
      </c>
    </row>
    <row r="37" spans="1:5" ht="35.25" customHeight="1" x14ac:dyDescent="0.2">
      <c r="A37" s="11" t="s">
        <v>45</v>
      </c>
      <c r="B37" s="1" t="s">
        <v>44</v>
      </c>
      <c r="C37" s="5">
        <v>110</v>
      </c>
      <c r="D37" s="52">
        <v>863</v>
      </c>
      <c r="E37" s="52">
        <v>898</v>
      </c>
    </row>
    <row r="38" spans="1:5" ht="12.75" customHeight="1" x14ac:dyDescent="0.2">
      <c r="A38" s="14" t="s">
        <v>22</v>
      </c>
      <c r="B38" s="16" t="s">
        <v>46</v>
      </c>
      <c r="C38" s="4">
        <v>308</v>
      </c>
      <c r="D38" s="13">
        <v>714</v>
      </c>
      <c r="E38" s="13">
        <v>700</v>
      </c>
    </row>
    <row r="39" spans="1:5" ht="12.75" customHeight="1" x14ac:dyDescent="0.2">
      <c r="A39" s="25" t="s">
        <v>81</v>
      </c>
      <c r="B39" s="1" t="s">
        <v>53</v>
      </c>
      <c r="C39" s="7">
        <v>20</v>
      </c>
      <c r="D39" s="52">
        <v>104</v>
      </c>
      <c r="E39" s="52">
        <v>108</v>
      </c>
    </row>
    <row r="40" spans="1:5" s="40" customFormat="1" ht="13.5" customHeight="1" x14ac:dyDescent="0.2">
      <c r="A40" s="37" t="s">
        <v>23</v>
      </c>
      <c r="B40" s="38" t="s">
        <v>24</v>
      </c>
      <c r="C40" s="39" t="e">
        <f>SUM(C11+C27)</f>
        <v>#REF!</v>
      </c>
      <c r="D40" s="39">
        <f>SUM(D11+D27)</f>
        <v>64552</v>
      </c>
      <c r="E40" s="39">
        <f>SUM(E11+E27)</f>
        <v>74616</v>
      </c>
    </row>
    <row r="41" spans="1:5" ht="27.75" customHeight="1" x14ac:dyDescent="0.2">
      <c r="A41" s="14" t="s">
        <v>68</v>
      </c>
      <c r="B41" s="16" t="s">
        <v>47</v>
      </c>
      <c r="C41" s="26">
        <f>C42+C43</f>
        <v>139913.70000000001</v>
      </c>
      <c r="D41" s="26">
        <f>D42+D43</f>
        <v>116695</v>
      </c>
      <c r="E41" s="26">
        <f>E42+E43</f>
        <v>83831.5</v>
      </c>
    </row>
    <row r="42" spans="1:5" ht="25.5" customHeight="1" x14ac:dyDescent="0.2">
      <c r="A42" s="81" t="s">
        <v>59</v>
      </c>
      <c r="B42" s="1" t="s">
        <v>73</v>
      </c>
      <c r="C42" s="2">
        <v>128803.2</v>
      </c>
      <c r="D42" s="54">
        <v>109545</v>
      </c>
      <c r="E42" s="55">
        <v>76681.5</v>
      </c>
    </row>
    <row r="43" spans="1:5" ht="27" customHeight="1" x14ac:dyDescent="0.2">
      <c r="A43" s="11" t="s">
        <v>63</v>
      </c>
      <c r="B43" s="1" t="s">
        <v>26</v>
      </c>
      <c r="C43" s="2">
        <v>11110.5</v>
      </c>
      <c r="D43" s="55">
        <v>7150</v>
      </c>
      <c r="E43" s="55">
        <v>7150</v>
      </c>
    </row>
    <row r="44" spans="1:5" ht="23.25" customHeight="1" x14ac:dyDescent="0.2">
      <c r="A44" s="14" t="s">
        <v>64</v>
      </c>
      <c r="B44" s="32" t="s">
        <v>91</v>
      </c>
      <c r="C44" s="29">
        <f>SUM(C46:C49)</f>
        <v>36167.800000000003</v>
      </c>
      <c r="D44" s="63">
        <f>SUM(D45:D51)</f>
        <v>45094</v>
      </c>
      <c r="E44" s="13">
        <f>SUM(E45:E51)</f>
        <v>45094</v>
      </c>
    </row>
    <row r="45" spans="1:5" ht="51" customHeight="1" x14ac:dyDescent="0.2">
      <c r="A45" s="17" t="s">
        <v>114</v>
      </c>
      <c r="B45" s="71" t="s">
        <v>117</v>
      </c>
      <c r="C45" s="29"/>
      <c r="D45" s="72"/>
      <c r="E45" s="2"/>
    </row>
    <row r="46" spans="1:5" ht="39.75" customHeight="1" x14ac:dyDescent="0.2">
      <c r="A46" s="11" t="s">
        <v>97</v>
      </c>
      <c r="B46" s="30" t="s">
        <v>122</v>
      </c>
      <c r="C46" s="27"/>
      <c r="D46" s="55"/>
      <c r="E46" s="55"/>
    </row>
    <row r="47" spans="1:5" ht="27" customHeight="1" x14ac:dyDescent="0.2">
      <c r="A47" s="11" t="s">
        <v>67</v>
      </c>
      <c r="B47" s="31" t="s">
        <v>123</v>
      </c>
      <c r="C47" s="2">
        <v>36167.800000000003</v>
      </c>
      <c r="D47" s="60"/>
      <c r="E47" s="60"/>
    </row>
    <row r="48" spans="1:5" ht="27" customHeight="1" x14ac:dyDescent="0.2">
      <c r="A48" s="11" t="s">
        <v>84</v>
      </c>
      <c r="B48" s="47" t="s">
        <v>93</v>
      </c>
      <c r="C48" s="2"/>
      <c r="D48" s="50">
        <v>2021</v>
      </c>
      <c r="E48" s="50">
        <v>2021</v>
      </c>
    </row>
    <row r="49" spans="1:7" ht="58.5" customHeight="1" x14ac:dyDescent="0.25">
      <c r="A49" s="11" t="s">
        <v>65</v>
      </c>
      <c r="B49" s="30" t="s">
        <v>92</v>
      </c>
      <c r="C49" s="5"/>
      <c r="D49" s="57">
        <v>41667</v>
      </c>
      <c r="E49" s="57">
        <v>41667</v>
      </c>
      <c r="G49" s="56"/>
    </row>
    <row r="50" spans="1:7" ht="40.5" customHeight="1" x14ac:dyDescent="0.25">
      <c r="A50" s="11" t="s">
        <v>65</v>
      </c>
      <c r="B50" s="30" t="s">
        <v>112</v>
      </c>
      <c r="C50" s="5"/>
      <c r="D50" s="61">
        <v>1256</v>
      </c>
      <c r="E50" s="61">
        <v>1256</v>
      </c>
      <c r="G50" s="56"/>
    </row>
    <row r="51" spans="1:7" ht="47.25" customHeight="1" x14ac:dyDescent="0.2">
      <c r="A51" s="11" t="s">
        <v>65</v>
      </c>
      <c r="B51" s="31" t="s">
        <v>130</v>
      </c>
      <c r="C51" s="13">
        <f>SUM(C52:C73)</f>
        <v>430910.10000000003</v>
      </c>
      <c r="D51" s="50">
        <v>150</v>
      </c>
      <c r="E51" s="50">
        <v>150</v>
      </c>
    </row>
    <row r="52" spans="1:7" x14ac:dyDescent="0.2">
      <c r="A52" s="14" t="s">
        <v>66</v>
      </c>
      <c r="B52" s="4" t="s">
        <v>82</v>
      </c>
      <c r="C52" s="2">
        <v>10.7</v>
      </c>
      <c r="D52" s="63">
        <f>SUM(D53:D75)</f>
        <v>542234.80000000005</v>
      </c>
      <c r="E52" s="63">
        <f>SUM(E53:E75)</f>
        <v>575670.9</v>
      </c>
    </row>
    <row r="53" spans="1:7" ht="51" x14ac:dyDescent="0.2">
      <c r="A53" s="11" t="s">
        <v>69</v>
      </c>
      <c r="B53" s="30" t="s">
        <v>103</v>
      </c>
      <c r="C53" s="3"/>
      <c r="D53" s="59"/>
      <c r="E53" s="59"/>
    </row>
    <row r="54" spans="1:7" ht="25.5" x14ac:dyDescent="0.2">
      <c r="A54" s="11" t="s">
        <v>70</v>
      </c>
      <c r="B54" s="12" t="s">
        <v>48</v>
      </c>
      <c r="C54" s="3"/>
      <c r="D54" s="76">
        <v>17549</v>
      </c>
      <c r="E54" s="76">
        <v>17549</v>
      </c>
    </row>
    <row r="55" spans="1:7" ht="76.5" x14ac:dyDescent="0.2">
      <c r="A55" s="11" t="s">
        <v>71</v>
      </c>
      <c r="B55" s="30" t="s">
        <v>124</v>
      </c>
      <c r="C55" s="3">
        <v>84870</v>
      </c>
      <c r="D55" s="77">
        <v>227678.5</v>
      </c>
      <c r="E55" s="77">
        <v>261166</v>
      </c>
    </row>
    <row r="56" spans="1:7" ht="51" x14ac:dyDescent="0.2">
      <c r="A56" s="11" t="s">
        <v>71</v>
      </c>
      <c r="B56" s="30" t="s">
        <v>125</v>
      </c>
      <c r="C56" s="2">
        <v>937</v>
      </c>
      <c r="D56" s="77">
        <v>219103</v>
      </c>
      <c r="E56" s="77">
        <v>219103</v>
      </c>
    </row>
    <row r="57" spans="1:7" ht="89.25" x14ac:dyDescent="0.2">
      <c r="A57" s="11" t="s">
        <v>71</v>
      </c>
      <c r="B57" s="30" t="s">
        <v>100</v>
      </c>
      <c r="C57" s="2"/>
      <c r="D57" s="2">
        <v>1578</v>
      </c>
      <c r="E57" s="2">
        <v>1578</v>
      </c>
    </row>
    <row r="58" spans="1:7" ht="38.25" x14ac:dyDescent="0.2">
      <c r="A58" s="11" t="s">
        <v>71</v>
      </c>
      <c r="B58" s="30" t="s">
        <v>104</v>
      </c>
      <c r="C58" s="2">
        <v>3769.5</v>
      </c>
      <c r="D58" s="2">
        <v>44979</v>
      </c>
      <c r="E58" s="2">
        <v>44979</v>
      </c>
    </row>
    <row r="59" spans="1:7" ht="38.25" x14ac:dyDescent="0.2">
      <c r="A59" s="11" t="s">
        <v>71</v>
      </c>
      <c r="B59" s="30" t="s">
        <v>101</v>
      </c>
      <c r="C59" s="2">
        <v>8405.9</v>
      </c>
      <c r="D59" s="2">
        <v>4.3</v>
      </c>
      <c r="E59" s="2">
        <v>4.3</v>
      </c>
    </row>
    <row r="60" spans="1:7" ht="38.25" x14ac:dyDescent="0.2">
      <c r="A60" s="11" t="s">
        <v>71</v>
      </c>
      <c r="B60" s="30" t="s">
        <v>102</v>
      </c>
      <c r="C60" s="2">
        <v>437.2</v>
      </c>
      <c r="D60" s="2">
        <v>37</v>
      </c>
      <c r="E60" s="2">
        <v>37</v>
      </c>
    </row>
    <row r="61" spans="1:7" ht="25.5" hidden="1" x14ac:dyDescent="0.2">
      <c r="A61" s="11" t="s">
        <v>71</v>
      </c>
      <c r="B61" s="30" t="s">
        <v>88</v>
      </c>
      <c r="C61" s="2">
        <v>441.7</v>
      </c>
      <c r="D61" s="59"/>
      <c r="E61" s="59"/>
    </row>
    <row r="62" spans="1:7" ht="25.5" x14ac:dyDescent="0.2">
      <c r="A62" s="11" t="s">
        <v>71</v>
      </c>
      <c r="B62" s="30" t="s">
        <v>105</v>
      </c>
      <c r="C62" s="2">
        <v>129070</v>
      </c>
      <c r="D62" s="2">
        <v>807</v>
      </c>
      <c r="E62" s="2">
        <v>807</v>
      </c>
    </row>
    <row r="63" spans="1:7" ht="25.5" x14ac:dyDescent="0.2">
      <c r="A63" s="11" t="s">
        <v>71</v>
      </c>
      <c r="B63" s="30" t="s">
        <v>89</v>
      </c>
      <c r="C63" s="2">
        <v>79012</v>
      </c>
      <c r="D63" s="2">
        <v>807</v>
      </c>
      <c r="E63" s="2">
        <v>807</v>
      </c>
    </row>
    <row r="64" spans="1:7" ht="25.5" x14ac:dyDescent="0.2">
      <c r="A64" s="11" t="s">
        <v>71</v>
      </c>
      <c r="B64" s="30" t="s">
        <v>90</v>
      </c>
      <c r="C64" s="2">
        <v>97</v>
      </c>
      <c r="D64" s="2">
        <v>417</v>
      </c>
      <c r="E64" s="2">
        <v>417</v>
      </c>
    </row>
    <row r="65" spans="1:5" ht="24" customHeight="1" x14ac:dyDescent="0.2">
      <c r="A65" s="11" t="s">
        <v>71</v>
      </c>
      <c r="B65" s="30" t="s">
        <v>133</v>
      </c>
      <c r="C65" s="27">
        <v>5.8</v>
      </c>
      <c r="D65" s="78">
        <v>4200</v>
      </c>
      <c r="E65" s="78">
        <v>4200</v>
      </c>
    </row>
    <row r="66" spans="1:5" ht="39.75" customHeight="1" x14ac:dyDescent="0.2">
      <c r="A66" s="11" t="s">
        <v>71</v>
      </c>
      <c r="B66" s="41" t="s">
        <v>107</v>
      </c>
      <c r="C66" s="2">
        <v>2545</v>
      </c>
      <c r="D66" s="59">
        <v>1055</v>
      </c>
      <c r="E66" s="59">
        <v>1055</v>
      </c>
    </row>
    <row r="67" spans="1:5" ht="38.25" customHeight="1" x14ac:dyDescent="0.2">
      <c r="A67" s="35" t="s">
        <v>71</v>
      </c>
      <c r="B67" s="1" t="s">
        <v>121</v>
      </c>
      <c r="C67" s="2">
        <v>337.4</v>
      </c>
      <c r="D67" s="2">
        <v>1</v>
      </c>
      <c r="E67" s="2">
        <v>1</v>
      </c>
    </row>
    <row r="68" spans="1:5" ht="38.25" customHeight="1" x14ac:dyDescent="0.2">
      <c r="A68" s="35" t="s">
        <v>71</v>
      </c>
      <c r="B68" s="30" t="s">
        <v>120</v>
      </c>
      <c r="C68" s="2">
        <v>66667</v>
      </c>
      <c r="D68" s="2">
        <v>1243</v>
      </c>
      <c r="E68" s="2">
        <v>1243</v>
      </c>
    </row>
    <row r="69" spans="1:5" ht="38.25" customHeight="1" x14ac:dyDescent="0.2">
      <c r="A69" s="75" t="s">
        <v>118</v>
      </c>
      <c r="B69" s="30" t="s">
        <v>119</v>
      </c>
      <c r="C69" s="74"/>
      <c r="D69" s="2">
        <v>14561</v>
      </c>
      <c r="E69" s="2">
        <v>14561</v>
      </c>
    </row>
    <row r="70" spans="1:5" ht="38.25" customHeight="1" x14ac:dyDescent="0.2">
      <c r="A70" s="11" t="s">
        <v>131</v>
      </c>
      <c r="B70" s="30" t="s">
        <v>132</v>
      </c>
      <c r="C70" s="74"/>
      <c r="D70" s="2">
        <v>2255.3000000000002</v>
      </c>
      <c r="E70" s="2">
        <v>2336.1999999999998</v>
      </c>
    </row>
    <row r="71" spans="1:5" ht="37.5" customHeight="1" x14ac:dyDescent="0.2">
      <c r="A71" s="11" t="s">
        <v>115</v>
      </c>
      <c r="B71" s="47" t="s">
        <v>116</v>
      </c>
      <c r="C71" s="69">
        <v>10961.8</v>
      </c>
      <c r="D71" s="79">
        <v>158.69999999999999</v>
      </c>
      <c r="E71" s="79">
        <v>17.399999999999999</v>
      </c>
    </row>
    <row r="72" spans="1:5" x14ac:dyDescent="0.2">
      <c r="A72" s="11" t="s">
        <v>72</v>
      </c>
      <c r="B72" s="73" t="s">
        <v>87</v>
      </c>
      <c r="C72" s="3">
        <v>1123.2</v>
      </c>
      <c r="D72" s="2">
        <v>5800</v>
      </c>
      <c r="E72" s="2">
        <v>5800</v>
      </c>
    </row>
    <row r="73" spans="1:5" ht="31.5" hidden="1" customHeight="1" x14ac:dyDescent="0.2">
      <c r="A73" s="67" t="s">
        <v>95</v>
      </c>
      <c r="B73" s="68" t="s">
        <v>98</v>
      </c>
      <c r="C73" s="69">
        <v>42218.9</v>
      </c>
      <c r="D73" s="69"/>
      <c r="E73" s="69"/>
    </row>
    <row r="74" spans="1:5" ht="25.5" x14ac:dyDescent="0.2">
      <c r="A74" s="65" t="s">
        <v>96</v>
      </c>
      <c r="B74" s="70" t="s">
        <v>99</v>
      </c>
      <c r="C74" s="66">
        <f>C75+C76</f>
        <v>0</v>
      </c>
      <c r="D74" s="80">
        <v>1</v>
      </c>
      <c r="E74" s="80">
        <v>10</v>
      </c>
    </row>
    <row r="75" spans="1:5" ht="27" hidden="1" customHeight="1" x14ac:dyDescent="0.2">
      <c r="A75" s="11" t="s">
        <v>94</v>
      </c>
      <c r="B75" s="31" t="s">
        <v>106</v>
      </c>
      <c r="C75" s="2"/>
      <c r="D75" s="49"/>
      <c r="E75" s="49"/>
    </row>
    <row r="76" spans="1:5" s="34" customFormat="1" ht="18" customHeight="1" x14ac:dyDescent="0.2">
      <c r="A76" s="48"/>
      <c r="B76" s="33" t="s">
        <v>33</v>
      </c>
      <c r="C76" s="13"/>
      <c r="D76" s="64">
        <f>D77+D78</f>
        <v>0</v>
      </c>
      <c r="E76" s="64">
        <f>E77+E78</f>
        <v>0</v>
      </c>
    </row>
    <row r="77" spans="1:5" ht="38.25" x14ac:dyDescent="0.2">
      <c r="A77" s="11" t="s">
        <v>109</v>
      </c>
      <c r="B77" s="42" t="s">
        <v>108</v>
      </c>
      <c r="C77" s="15">
        <f>C41+C51+C44+C74</f>
        <v>606991.60000000009</v>
      </c>
      <c r="D77" s="59"/>
      <c r="E77" s="59"/>
    </row>
    <row r="78" spans="1:5" ht="38.25" x14ac:dyDescent="0.2">
      <c r="A78" s="11" t="s">
        <v>110</v>
      </c>
      <c r="B78" s="43" t="s">
        <v>111</v>
      </c>
      <c r="C78" s="15"/>
      <c r="D78" s="58"/>
      <c r="E78" s="58"/>
    </row>
    <row r="79" spans="1:5" s="40" customFormat="1" x14ac:dyDescent="0.2">
      <c r="A79" s="37" t="s">
        <v>55</v>
      </c>
      <c r="B79" s="38" t="s">
        <v>56</v>
      </c>
      <c r="C79" s="44"/>
      <c r="D79" s="62">
        <f>D41+D44+D52+D76</f>
        <v>704023.8</v>
      </c>
      <c r="E79" s="62">
        <f>E41+E44+E52+E76</f>
        <v>704596.4</v>
      </c>
    </row>
    <row r="80" spans="1:5" x14ac:dyDescent="0.2">
      <c r="A80" s="14"/>
      <c r="B80" s="16" t="s">
        <v>25</v>
      </c>
      <c r="D80" s="63">
        <f>+D40+D79</f>
        <v>768575.8</v>
      </c>
      <c r="E80" s="63">
        <f>+E40+E79</f>
        <v>779212.4</v>
      </c>
    </row>
    <row r="81" spans="4:5" x14ac:dyDescent="0.2">
      <c r="D81" s="36"/>
      <c r="E81" s="36"/>
    </row>
  </sheetData>
  <mergeCells count="16">
    <mergeCell ref="D9:E9"/>
    <mergeCell ref="A9:A10"/>
    <mergeCell ref="B9:B10"/>
    <mergeCell ref="B1:E1"/>
    <mergeCell ref="F1:G1"/>
    <mergeCell ref="B2:E2"/>
    <mergeCell ref="F2:G2"/>
    <mergeCell ref="B3:E3"/>
    <mergeCell ref="F3:G3"/>
    <mergeCell ref="A6:C6"/>
    <mergeCell ref="A7:C7"/>
    <mergeCell ref="A8:C8"/>
    <mergeCell ref="B4:E4"/>
    <mergeCell ref="F4:G4"/>
    <mergeCell ref="B5:E5"/>
    <mergeCell ref="F5:G5"/>
  </mergeCells>
  <phoneticPr fontId="16" type="noConversion"/>
  <pageMargins left="0.32" right="0" top="0.39370078740157483" bottom="0.21" header="0.37" footer="0.51181102362204722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</vt:lpstr>
      <vt:lpstr>'5'!Область_печати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fin</cp:lastModifiedBy>
  <cp:lastPrinted>2023-11-07T10:12:59Z</cp:lastPrinted>
  <dcterms:created xsi:type="dcterms:W3CDTF">1996-10-08T23:32:33Z</dcterms:created>
  <dcterms:modified xsi:type="dcterms:W3CDTF">2024-11-12T11:12:40Z</dcterms:modified>
</cp:coreProperties>
</file>